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E14" i="2"/>
  <c r="AN33" s="1"/>
  <c r="J14" i="4" s="1"/>
  <c r="N19"/>
  <c r="N18"/>
  <c r="N17"/>
  <c r="N13"/>
  <c r="N16"/>
  <c r="N14"/>
  <c r="N15"/>
  <c r="N12"/>
  <c r="N11"/>
  <c r="N10"/>
  <c r="N7"/>
  <c r="N9"/>
  <c r="N6"/>
  <c r="N8"/>
  <c r="N5"/>
  <c r="AF38" i="2"/>
  <c r="AF37"/>
  <c r="AF36"/>
  <c r="AF35"/>
  <c r="AF34"/>
  <c r="AF33"/>
  <c r="AF32"/>
  <c r="AF31"/>
  <c r="AF30"/>
  <c r="AF29"/>
  <c r="AF28"/>
  <c r="AF27"/>
  <c r="AF26"/>
  <c r="AF25"/>
  <c r="AF24"/>
  <c r="AF23"/>
  <c r="W38"/>
  <c r="W37"/>
  <c r="W36"/>
  <c r="W35"/>
  <c r="W34"/>
  <c r="W33"/>
  <c r="W32"/>
  <c r="W31"/>
  <c r="W30"/>
  <c r="W29"/>
  <c r="W28"/>
  <c r="W27"/>
  <c r="W26"/>
  <c r="W25"/>
  <c r="W24"/>
  <c r="W23"/>
  <c r="N38"/>
  <c r="N37"/>
  <c r="N36"/>
  <c r="N35"/>
  <c r="N34"/>
  <c r="N33"/>
  <c r="N32"/>
  <c r="N31"/>
  <c r="N30"/>
  <c r="N29"/>
  <c r="N28"/>
  <c r="N27"/>
  <c r="N26"/>
  <c r="N25"/>
  <c r="N24"/>
  <c r="N23"/>
  <c r="E38"/>
  <c r="E37"/>
  <c r="E36"/>
  <c r="E35"/>
  <c r="E34"/>
  <c r="E33"/>
  <c r="E32"/>
  <c r="E31"/>
  <c r="E30"/>
  <c r="E29"/>
  <c r="E28"/>
  <c r="E27"/>
  <c r="E26"/>
  <c r="E25"/>
  <c r="E24"/>
  <c r="E23"/>
  <c r="AF19"/>
  <c r="AF18"/>
  <c r="AF17"/>
  <c r="AF16"/>
  <c r="AF15"/>
  <c r="AF14"/>
  <c r="AF13"/>
  <c r="AF12"/>
  <c r="AF11"/>
  <c r="AF10"/>
  <c r="AF9"/>
  <c r="AF8"/>
  <c r="AF7"/>
  <c r="AF6"/>
  <c r="AF5"/>
  <c r="AF4"/>
  <c r="W19"/>
  <c r="W18"/>
  <c r="W17"/>
  <c r="W16"/>
  <c r="W15"/>
  <c r="W14"/>
  <c r="W13"/>
  <c r="W12"/>
  <c r="W11"/>
  <c r="W10"/>
  <c r="W9"/>
  <c r="W8"/>
  <c r="W7"/>
  <c r="W6"/>
  <c r="W5"/>
  <c r="W4"/>
  <c r="N19"/>
  <c r="N18"/>
  <c r="N17"/>
  <c r="N16"/>
  <c r="N15"/>
  <c r="N14"/>
  <c r="N13"/>
  <c r="N12"/>
  <c r="N11"/>
  <c r="N10"/>
  <c r="N9"/>
  <c r="N8"/>
  <c r="N7"/>
  <c r="N6"/>
  <c r="N5"/>
  <c r="N4"/>
  <c r="E5"/>
  <c r="AN24" s="1"/>
  <c r="J8" i="4" s="1"/>
  <c r="E6" i="2"/>
  <c r="AN25" s="1"/>
  <c r="J6" i="4" s="1"/>
  <c r="E7" i="2"/>
  <c r="AN26" s="1"/>
  <c r="J10" i="4" s="1"/>
  <c r="E8" i="2"/>
  <c r="AN27" s="1"/>
  <c r="J13" i="4" s="1"/>
  <c r="E9" i="2"/>
  <c r="AN28" s="1"/>
  <c r="J11" i="4" s="1"/>
  <c r="E10" i="2"/>
  <c r="AN29" s="1"/>
  <c r="J12" i="4" s="1"/>
  <c r="E11" i="2"/>
  <c r="AN30" s="1"/>
  <c r="J15" i="4" s="1"/>
  <c r="E12" i="2"/>
  <c r="AN31" s="1"/>
  <c r="J17" i="4" s="1"/>
  <c r="E13" i="2"/>
  <c r="AN32" s="1"/>
  <c r="J18" i="4" s="1"/>
  <c r="E15" i="2"/>
  <c r="AN34" s="1"/>
  <c r="J16" i="4" s="1"/>
  <c r="E16" i="2"/>
  <c r="AN35" s="1"/>
  <c r="J19" i="4" s="1"/>
  <c r="E17" i="2"/>
  <c r="AN36" s="1"/>
  <c r="J7" i="4" s="1"/>
  <c r="E18" i="2"/>
  <c r="AN37" s="1"/>
  <c r="J9" i="4" s="1"/>
  <c r="E19" i="2"/>
  <c r="AN38" s="1"/>
  <c r="E4"/>
  <c r="AN23" s="1"/>
  <c r="J5" i="4" s="1"/>
  <c r="AQ38" i="1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24"/>
  <c r="AN24"/>
  <c r="AQ23"/>
  <c r="AN23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24"/>
  <c r="AB24"/>
  <c r="AE23"/>
  <c r="AB23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S6"/>
  <c r="S7"/>
  <c r="S8"/>
  <c r="S9"/>
  <c r="S10"/>
  <c r="S11"/>
  <c r="S12"/>
  <c r="S13"/>
  <c r="S14"/>
  <c r="S15"/>
  <c r="S16"/>
  <c r="S17"/>
  <c r="S18"/>
  <c r="S19"/>
  <c r="P19"/>
  <c r="P18"/>
  <c r="P17"/>
  <c r="P16"/>
  <c r="P15"/>
  <c r="P14"/>
  <c r="P13"/>
  <c r="P12"/>
  <c r="P11"/>
  <c r="P10"/>
  <c r="P9"/>
  <c r="P8"/>
  <c r="BB27" s="1"/>
  <c r="F13" i="4" s="1"/>
  <c r="P7" i="1"/>
  <c r="P6"/>
  <c r="S5"/>
  <c r="P5"/>
  <c r="S4"/>
  <c r="P4"/>
  <c r="BB23" s="1"/>
  <c r="F5" i="4" s="1"/>
  <c r="G4" i="1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BB32" s="1"/>
  <c r="F18" i="4" s="1"/>
  <c r="D14" i="1"/>
  <c r="D15"/>
  <c r="D16"/>
  <c r="BB35" s="1"/>
  <c r="F19" i="4" s="1"/>
  <c r="D17" i="1"/>
  <c r="D18"/>
  <c r="D19"/>
  <c r="BB38" s="1"/>
  <c r="AN5" i="2"/>
  <c r="K8" i="4" s="1"/>
  <c r="AO5" i="2"/>
  <c r="L8" i="4" s="1"/>
  <c r="AP5" i="2"/>
  <c r="M8" i="4" s="1"/>
  <c r="T22" i="3"/>
  <c r="O8" i="4" s="1"/>
  <c r="AN6" i="2"/>
  <c r="K6" i="4"/>
  <c r="AO6" i="2"/>
  <c r="L6" i="4"/>
  <c r="AP6" i="2"/>
  <c r="M6" i="4"/>
  <c r="AN7" i="2"/>
  <c r="K10" i="4" s="1"/>
  <c r="AO7" i="2"/>
  <c r="L10" i="4" s="1"/>
  <c r="AP7" i="2"/>
  <c r="M10" i="4" s="1"/>
  <c r="AN8" i="2"/>
  <c r="K13" i="4"/>
  <c r="AO8" i="2"/>
  <c r="L13" i="4"/>
  <c r="AP8" i="2"/>
  <c r="M13" i="4"/>
  <c r="AN9" i="2"/>
  <c r="K11" i="4"/>
  <c r="AO9" i="2"/>
  <c r="L11" i="4"/>
  <c r="AP9" i="2"/>
  <c r="M11" i="4"/>
  <c r="AN10" i="2"/>
  <c r="K12" i="4" s="1"/>
  <c r="AO10" i="2"/>
  <c r="L12" i="4" s="1"/>
  <c r="AP10" i="2"/>
  <c r="M12" i="4" s="1"/>
  <c r="O12"/>
  <c r="AN11" i="2"/>
  <c r="K15" i="4" s="1"/>
  <c r="AO11" i="2"/>
  <c r="L15" i="4" s="1"/>
  <c r="AP11" i="2"/>
  <c r="M15" i="4" s="1"/>
  <c r="AN12" i="2"/>
  <c r="K17" i="4" s="1"/>
  <c r="AO12" i="2"/>
  <c r="L17" i="4" s="1"/>
  <c r="AP12" i="2"/>
  <c r="M17" i="4" s="1"/>
  <c r="O17"/>
  <c r="AN13" i="2"/>
  <c r="K18" i="4" s="1"/>
  <c r="AO13" i="2"/>
  <c r="L18" i="4" s="1"/>
  <c r="AP13" i="2"/>
  <c r="M18" i="4" s="1"/>
  <c r="AN14" i="2"/>
  <c r="K14" i="4"/>
  <c r="AO14" i="2"/>
  <c r="L14" i="4"/>
  <c r="AP14" i="2"/>
  <c r="M14" i="4"/>
  <c r="AN15" i="2"/>
  <c r="K16" i="4" s="1"/>
  <c r="AO15" i="2"/>
  <c r="L16" i="4" s="1"/>
  <c r="AP15" i="2"/>
  <c r="M16" i="4" s="1"/>
  <c r="AN16" i="2"/>
  <c r="K19" i="4"/>
  <c r="AO16" i="2"/>
  <c r="L19" i="4"/>
  <c r="AP16" i="2"/>
  <c r="M19" i="4"/>
  <c r="AN17" i="2"/>
  <c r="K7" i="4"/>
  <c r="AO17" i="2"/>
  <c r="L7" i="4"/>
  <c r="AP17" i="2"/>
  <c r="M7" i="4"/>
  <c r="AN18" i="2"/>
  <c r="K9" i="4" s="1"/>
  <c r="AO18" i="2"/>
  <c r="L9" i="4" s="1"/>
  <c r="AP18" i="2"/>
  <c r="M9" i="4" s="1"/>
  <c r="T35" i="3"/>
  <c r="O9" i="4" s="1"/>
  <c r="AY5" i="1"/>
  <c r="G8" i="4" s="1"/>
  <c r="AZ5" i="1"/>
  <c r="H8" i="4" s="1"/>
  <c r="AY6" i="1"/>
  <c r="G6" i="4" s="1"/>
  <c r="AZ6" i="1"/>
  <c r="H6" i="4" s="1"/>
  <c r="AY7" i="1"/>
  <c r="G10" i="4"/>
  <c r="AZ7" i="1"/>
  <c r="H10" i="4" s="1"/>
  <c r="BA7" i="1"/>
  <c r="I10" i="4" s="1"/>
  <c r="AY8" i="1"/>
  <c r="G13" i="4"/>
  <c r="AZ8" i="1"/>
  <c r="H13" i="4" s="1"/>
  <c r="BA8" i="1"/>
  <c r="I13" i="4" s="1"/>
  <c r="AY9" i="1"/>
  <c r="G11" i="4" s="1"/>
  <c r="AZ9" i="1"/>
  <c r="H11" i="4" s="1"/>
  <c r="AY10" i="1"/>
  <c r="G12" i="4" s="1"/>
  <c r="AZ10" i="1"/>
  <c r="H12" i="4" s="1"/>
  <c r="AY11" i="1"/>
  <c r="G15" i="4" s="1"/>
  <c r="AZ11" i="1"/>
  <c r="BA11" s="1"/>
  <c r="I15" i="4" s="1"/>
  <c r="AY12" i="1"/>
  <c r="G17" i="4" s="1"/>
  <c r="AZ12" i="1"/>
  <c r="H17" i="4" s="1"/>
  <c r="BA12" i="1"/>
  <c r="I17" i="4" s="1"/>
  <c r="AY13" i="1"/>
  <c r="G18" i="4" s="1"/>
  <c r="AZ13" i="1"/>
  <c r="H18" i="4" s="1"/>
  <c r="AY14" i="1"/>
  <c r="G14" i="4" s="1"/>
  <c r="AZ14" i="1"/>
  <c r="H14" i="4" s="1"/>
  <c r="AY15" i="1"/>
  <c r="G16" i="4"/>
  <c r="AZ15" i="1"/>
  <c r="H16" i="4" s="1"/>
  <c r="BA15" i="1"/>
  <c r="I16" i="4" s="1"/>
  <c r="AY16" i="1"/>
  <c r="G19" i="4"/>
  <c r="AZ16" i="1"/>
  <c r="H19" i="4"/>
  <c r="BA16" i="1"/>
  <c r="I19" i="4"/>
  <c r="AY17" i="1"/>
  <c r="G7" i="4" s="1"/>
  <c r="AZ17" i="1"/>
  <c r="H7" i="4" s="1"/>
  <c r="AY18" i="1"/>
  <c r="G9" i="4" s="1"/>
  <c r="AZ18" i="1"/>
  <c r="H9" i="4"/>
  <c r="T21" i="3"/>
  <c r="O5" i="4"/>
  <c r="AY4" i="1"/>
  <c r="G5" i="4" s="1"/>
  <c r="AZ4" i="1"/>
  <c r="BA4" s="1"/>
  <c r="I5" i="4" s="1"/>
  <c r="AN4" i="2"/>
  <c r="AO4"/>
  <c r="AP4" s="1"/>
  <c r="M5" i="4" s="1"/>
  <c r="K5"/>
  <c r="AN19" i="2"/>
  <c r="AP19"/>
  <c r="AO19"/>
  <c r="T36" i="3"/>
  <c r="AY19" i="1"/>
  <c r="AZ19"/>
  <c r="T23" i="3"/>
  <c r="O6" i="4" s="1"/>
  <c r="T24" i="3"/>
  <c r="O10" i="4" s="1"/>
  <c r="T25" i="3"/>
  <c r="O13" i="4" s="1"/>
  <c r="T26" i="3"/>
  <c r="O11" i="4" s="1"/>
  <c r="T27" i="3"/>
  <c r="T28"/>
  <c r="O15" i="4" s="1"/>
  <c r="T29" i="3"/>
  <c r="T30"/>
  <c r="O18" i="4" s="1"/>
  <c r="T31" i="3"/>
  <c r="O14" i="4" s="1"/>
  <c r="T32" i="3"/>
  <c r="O16" i="4" s="1"/>
  <c r="T33" i="3"/>
  <c r="O19" i="4" s="1"/>
  <c r="T34" i="3"/>
  <c r="O7" i="4" s="1"/>
  <c r="E20"/>
  <c r="BA19" i="1"/>
  <c r="E19" i="4" l="1"/>
  <c r="E18"/>
  <c r="BA13" i="1"/>
  <c r="I18" i="4" s="1"/>
  <c r="BA6" i="1"/>
  <c r="I6" i="4" s="1"/>
  <c r="E13"/>
  <c r="BB26" i="1"/>
  <c r="F10" i="4" s="1"/>
  <c r="E10" s="1"/>
  <c r="L5"/>
  <c r="BA18" i="1"/>
  <c r="I9" i="4" s="1"/>
  <c r="BA17" i="1"/>
  <c r="I7" i="4" s="1"/>
  <c r="H15"/>
  <c r="BA10" i="1"/>
  <c r="I12" i="4" s="1"/>
  <c r="BA9" i="1"/>
  <c r="I11" i="4" s="1"/>
  <c r="BA5" i="1"/>
  <c r="I8" i="4" s="1"/>
  <c r="BB28" i="1"/>
  <c r="F11" i="4" s="1"/>
  <c r="E11" s="1"/>
  <c r="BB30" i="1"/>
  <c r="F15" i="4" s="1"/>
  <c r="E15" s="1"/>
  <c r="BA14" i="1"/>
  <c r="I14" i="4" s="1"/>
  <c r="E5"/>
  <c r="BB34" i="1"/>
  <c r="F16" i="4" s="1"/>
  <c r="E16" s="1"/>
  <c r="BB37" i="1"/>
  <c r="F9" i="4" s="1"/>
  <c r="E9" s="1"/>
  <c r="BB33" i="1"/>
  <c r="F14" i="4" s="1"/>
  <c r="E14" s="1"/>
  <c r="BB31" i="1"/>
  <c r="F17" i="4" s="1"/>
  <c r="E17" s="1"/>
  <c r="BB29" i="1"/>
  <c r="F12" i="4" s="1"/>
  <c r="E12" s="1"/>
  <c r="BB24" i="1"/>
  <c r="F8" i="4" s="1"/>
  <c r="E8" s="1"/>
  <c r="BB36" i="1"/>
  <c r="F7" i="4" s="1"/>
  <c r="E7" s="1"/>
  <c r="BB25" i="1"/>
  <c r="F6" i="4" s="1"/>
  <c r="E6" s="1"/>
  <c r="H5"/>
</calcChain>
</file>

<file path=xl/sharedStrings.xml><?xml version="1.0" encoding="utf-8"?>
<sst xmlns="http://schemas.openxmlformats.org/spreadsheetml/2006/main" count="591" uniqueCount="107">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</sst>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zoomScale="80" zoomScaleNormal="80" workbookViewId="0">
      <selection activeCell="X11" sqref="X11"/>
    </sheetView>
  </sheetViews>
  <sheetFormatPr defaultColWidth="8.88671875" defaultRowHeight="13.2" customHeight="1"/>
  <cols>
    <col min="1" max="1" width="1.109375" style="41" customWidth="1"/>
    <col min="2" max="2" width="8.88671875" style="41"/>
    <col min="3" max="3" width="4.77734375" style="41" bestFit="1" customWidth="1"/>
    <col min="4" max="4" width="8.21875" style="41" bestFit="1" customWidth="1"/>
    <col min="5" max="5" width="3" style="41" bestFit="1" customWidth="1"/>
    <col min="6" max="6" width="3" style="41" customWidth="1"/>
    <col min="7" max="7" width="4.44140625" style="41" bestFit="1" customWidth="1"/>
    <col min="8" max="8" width="4.21875" style="41" bestFit="1" customWidth="1"/>
    <col min="9" max="9" width="4.21875" style="41" customWidth="1"/>
    <col min="10" max="10" width="5.21875" style="41" bestFit="1" customWidth="1"/>
    <col min="11" max="11" width="5.44140625" style="41" bestFit="1" customWidth="1"/>
    <col min="12" max="12" width="4.6640625" style="41" bestFit="1" customWidth="1"/>
    <col min="13" max="13" width="2.21875" style="41" customWidth="1"/>
    <col min="14" max="14" width="8.88671875" style="41"/>
    <col min="15" max="15" width="4.77734375" style="41" bestFit="1" customWidth="1"/>
    <col min="16" max="16" width="5.21875" style="41" bestFit="1" customWidth="1"/>
    <col min="17" max="18" width="3" style="41" bestFit="1" customWidth="1"/>
    <col min="19" max="19" width="4.33203125" style="41" bestFit="1" customWidth="1"/>
    <col min="20" max="21" width="4.21875" style="41" bestFit="1" customWidth="1"/>
    <col min="22" max="22" width="5.21875" style="41" bestFit="1" customWidth="1"/>
    <col min="23" max="23" width="5.44140625" style="41" bestFit="1" customWidth="1"/>
    <col min="24" max="24" width="4.6640625" style="41" bestFit="1" customWidth="1"/>
    <col min="25" max="25" width="2.21875" style="41" customWidth="1"/>
    <col min="26" max="26" width="8.88671875" style="41"/>
    <col min="27" max="27" width="4.77734375" style="41" bestFit="1" customWidth="1"/>
    <col min="28" max="28" width="5.21875" style="41" bestFit="1" customWidth="1"/>
    <col min="29" max="30" width="3" style="41" bestFit="1" customWidth="1"/>
    <col min="31" max="31" width="4.33203125" style="41" bestFit="1" customWidth="1"/>
    <col min="32" max="33" width="4.21875" style="41" bestFit="1" customWidth="1"/>
    <col min="34" max="34" width="5.21875" style="41" bestFit="1" customWidth="1"/>
    <col min="35" max="35" width="5.44140625" style="41" bestFit="1" customWidth="1"/>
    <col min="36" max="36" width="4.6640625" style="41" bestFit="1" customWidth="1"/>
    <col min="37" max="37" width="2.21875" style="41" customWidth="1"/>
    <col min="38" max="38" width="8.88671875" style="41"/>
    <col min="39" max="39" width="4.77734375" style="41" bestFit="1" customWidth="1"/>
    <col min="40" max="40" width="5.21875" style="41" bestFit="1" customWidth="1"/>
    <col min="41" max="42" width="3" style="41" bestFit="1" customWidth="1"/>
    <col min="43" max="43" width="4.44140625" style="41" bestFit="1" customWidth="1"/>
    <col min="44" max="45" width="4.21875" style="41" bestFit="1" customWidth="1"/>
    <col min="46" max="46" width="5.21875" style="41" bestFit="1" customWidth="1"/>
    <col min="47" max="47" width="5.44140625" style="41" bestFit="1" customWidth="1"/>
    <col min="48" max="48" width="4.6640625" style="41" bestFit="1" customWidth="1"/>
    <col min="49" max="49" width="2.21875" style="41" customWidth="1"/>
    <col min="50" max="50" width="8.88671875" style="41"/>
    <col min="51" max="52" width="6.6640625" style="41" customWidth="1"/>
    <col min="53" max="53" width="7.77734375" style="41" customWidth="1"/>
    <col min="54" max="16384" width="8.88671875" style="41"/>
  </cols>
  <sheetData>
    <row r="1" spans="2:53" ht="13.2" customHeight="1" thickBot="1"/>
    <row r="2" spans="2:53" ht="13.2" customHeight="1" thickBot="1">
      <c r="B2" s="179"/>
      <c r="C2" s="42" t="s">
        <v>8</v>
      </c>
      <c r="D2" s="181" t="s">
        <v>59</v>
      </c>
      <c r="E2" s="185"/>
      <c r="F2" s="185"/>
      <c r="G2" s="185"/>
      <c r="H2" s="186"/>
      <c r="I2" s="181" t="s">
        <v>9</v>
      </c>
      <c r="J2" s="182"/>
      <c r="K2" s="183">
        <v>42379</v>
      </c>
      <c r="L2" s="184"/>
      <c r="N2" s="179"/>
      <c r="O2" s="42" t="s">
        <v>8</v>
      </c>
      <c r="P2" s="181" t="s">
        <v>97</v>
      </c>
      <c r="Q2" s="186"/>
      <c r="R2" s="186"/>
      <c r="S2" s="185"/>
      <c r="T2" s="186"/>
      <c r="U2" s="181" t="s">
        <v>9</v>
      </c>
      <c r="V2" s="182"/>
      <c r="W2" s="183">
        <v>42442</v>
      </c>
      <c r="X2" s="184"/>
      <c r="Z2" s="179"/>
      <c r="AA2" s="42" t="s">
        <v>8</v>
      </c>
      <c r="AB2" s="181" t="s">
        <v>98</v>
      </c>
      <c r="AC2" s="185"/>
      <c r="AD2" s="185"/>
      <c r="AE2" s="185"/>
      <c r="AF2" s="186"/>
      <c r="AG2" s="181" t="s">
        <v>9</v>
      </c>
      <c r="AH2" s="182"/>
      <c r="AI2" s="183">
        <v>42477</v>
      </c>
      <c r="AJ2" s="184"/>
      <c r="AL2" s="179"/>
      <c r="AM2" s="42" t="s">
        <v>8</v>
      </c>
      <c r="AN2" s="181" t="s">
        <v>99</v>
      </c>
      <c r="AO2" s="185"/>
      <c r="AP2" s="185"/>
      <c r="AQ2" s="185"/>
      <c r="AR2" s="186"/>
      <c r="AS2" s="181" t="s">
        <v>9</v>
      </c>
      <c r="AT2" s="182"/>
      <c r="AU2" s="183">
        <v>42498</v>
      </c>
      <c r="AV2" s="184"/>
      <c r="AX2" s="179"/>
      <c r="AY2" s="195" t="s">
        <v>34</v>
      </c>
      <c r="AZ2" s="196"/>
      <c r="BA2" s="184"/>
    </row>
    <row r="3" spans="2:53" ht="13.2" customHeight="1" thickBot="1">
      <c r="B3" s="180"/>
      <c r="C3" s="144" t="s">
        <v>13</v>
      </c>
      <c r="D3" s="142" t="s">
        <v>5</v>
      </c>
      <c r="E3" s="117" t="s">
        <v>26</v>
      </c>
      <c r="F3" s="117" t="s">
        <v>27</v>
      </c>
      <c r="G3" s="166" t="s">
        <v>96</v>
      </c>
      <c r="H3" s="165" t="s">
        <v>11</v>
      </c>
      <c r="I3" s="145" t="s">
        <v>12</v>
      </c>
      <c r="J3" s="146" t="s">
        <v>6</v>
      </c>
      <c r="K3" s="147" t="s">
        <v>3</v>
      </c>
      <c r="L3" s="148" t="s">
        <v>7</v>
      </c>
      <c r="N3" s="180"/>
      <c r="O3" s="43" t="s">
        <v>13</v>
      </c>
      <c r="P3" s="44" t="s">
        <v>5</v>
      </c>
      <c r="Q3" s="140" t="s">
        <v>26</v>
      </c>
      <c r="R3" s="141" t="s">
        <v>27</v>
      </c>
      <c r="S3" s="175" t="s">
        <v>96</v>
      </c>
      <c r="T3" s="45" t="s">
        <v>11</v>
      </c>
      <c r="U3" s="46" t="s">
        <v>12</v>
      </c>
      <c r="V3" s="47" t="s">
        <v>6</v>
      </c>
      <c r="W3" s="48" t="s">
        <v>3</v>
      </c>
      <c r="X3" s="49" t="s">
        <v>7</v>
      </c>
      <c r="Z3" s="180"/>
      <c r="AA3" s="43" t="s">
        <v>13</v>
      </c>
      <c r="AB3" s="44" t="s">
        <v>5</v>
      </c>
      <c r="AC3" s="111" t="s">
        <v>26</v>
      </c>
      <c r="AD3" s="112" t="s">
        <v>27</v>
      </c>
      <c r="AE3" s="45" t="s">
        <v>96</v>
      </c>
      <c r="AF3" s="45" t="s">
        <v>11</v>
      </c>
      <c r="AG3" s="46" t="s">
        <v>12</v>
      </c>
      <c r="AH3" s="47" t="s">
        <v>6</v>
      </c>
      <c r="AI3" s="48" t="s">
        <v>3</v>
      </c>
      <c r="AJ3" s="49" t="s">
        <v>7</v>
      </c>
      <c r="AL3" s="180"/>
      <c r="AM3" s="43" t="s">
        <v>13</v>
      </c>
      <c r="AN3" s="44" t="s">
        <v>5</v>
      </c>
      <c r="AO3" s="111" t="s">
        <v>26</v>
      </c>
      <c r="AP3" s="112" t="s">
        <v>27</v>
      </c>
      <c r="AQ3" s="45" t="s">
        <v>96</v>
      </c>
      <c r="AR3" s="45" t="s">
        <v>11</v>
      </c>
      <c r="AS3" s="46" t="s">
        <v>12</v>
      </c>
      <c r="AT3" s="47" t="s">
        <v>6</v>
      </c>
      <c r="AU3" s="48" t="s">
        <v>3</v>
      </c>
      <c r="AV3" s="49" t="s">
        <v>7</v>
      </c>
      <c r="AX3" s="180"/>
      <c r="AY3" s="65" t="s">
        <v>36</v>
      </c>
      <c r="AZ3" s="66" t="s">
        <v>42</v>
      </c>
      <c r="BA3" s="51" t="s">
        <v>33</v>
      </c>
    </row>
    <row r="4" spans="2:53" ht="13.2" customHeight="1">
      <c r="B4" s="56" t="s">
        <v>74</v>
      </c>
      <c r="C4" s="53">
        <v>1</v>
      </c>
      <c r="D4" s="51">
        <f>IF(C4=1,50,IF(C4=2,40,IF(C4=3,30,IF(C4=4,25,IF(C4=5,20,IF(C4=6,15,IF(C4=7,10,IF(C4=8,5,IF(C4&gt;8.5,"",IF(C4="",""))))))))))</f>
        <v>50</v>
      </c>
      <c r="E4" s="52">
        <v>8</v>
      </c>
      <c r="F4" s="52">
        <v>0</v>
      </c>
      <c r="G4" s="51">
        <f>IF(E4="","",E4*5)</f>
        <v>40</v>
      </c>
      <c r="H4" s="162"/>
      <c r="I4" s="149">
        <v>2</v>
      </c>
      <c r="J4" s="54">
        <v>10</v>
      </c>
      <c r="K4" s="54"/>
      <c r="L4" s="54"/>
      <c r="N4" s="56" t="s">
        <v>74</v>
      </c>
      <c r="O4" s="150">
        <v>1</v>
      </c>
      <c r="P4" s="151">
        <f>IF(O4=1,50,IF(O4=2,40,IF(O4=3,30,IF(O4=4,25,IF(O4=5,20,IF(O4=6,15,IF(O4=7,10,IF(O4=8,5,IF(O4&gt;8.5,"",IF(O4="",""))))))))))</f>
        <v>50</v>
      </c>
      <c r="Q4" s="171">
        <v>5</v>
      </c>
      <c r="R4" s="172">
        <v>1</v>
      </c>
      <c r="S4" s="151">
        <f>IF(Q4="","",Q4*5)</f>
        <v>25</v>
      </c>
      <c r="T4" s="168"/>
      <c r="U4" s="153">
        <v>2</v>
      </c>
      <c r="V4" s="152">
        <v>10</v>
      </c>
      <c r="W4" s="152"/>
      <c r="X4" s="152"/>
      <c r="Z4" s="56" t="s">
        <v>74</v>
      </c>
      <c r="AA4" s="150"/>
      <c r="AB4" s="151" t="str">
        <f>IF(AA4=1,50,IF(AA4=2,40,IF(AA4=3,30,IF(AA4=4,25,IF(AA4=5,20,IF(AA4=6,15,IF(AA4=7,10,IF(AA4=8,5,IF(AA4&gt;8.5,"",IF(AA4="",""))))))))))</f>
        <v/>
      </c>
      <c r="AC4" s="171"/>
      <c r="AD4" s="172"/>
      <c r="AE4" s="151" t="str">
        <f>IF(AC4="","",AC4*5)</f>
        <v/>
      </c>
      <c r="AF4" s="168"/>
      <c r="AG4" s="153"/>
      <c r="AH4" s="152"/>
      <c r="AI4" s="152"/>
      <c r="AJ4" s="152"/>
      <c r="AL4" s="56" t="s">
        <v>74</v>
      </c>
      <c r="AM4" s="150"/>
      <c r="AN4" s="151" t="str">
        <f>IF(AM4=1,50,IF(AM4=2,40,IF(AM4=3,30,IF(AM4=4,25,IF(AM4=5,20,IF(AM4=6,15,IF(AM4=7,10,IF(AM4=8,5,IF(AM4&gt;8.5,"",IF(AM4="",""))))))))))</f>
        <v/>
      </c>
      <c r="AO4" s="171"/>
      <c r="AP4" s="172"/>
      <c r="AQ4" s="151" t="str">
        <f>IF(AO4="","",AO4*5)</f>
        <v/>
      </c>
      <c r="AR4" s="168"/>
      <c r="AS4" s="153"/>
      <c r="AT4" s="152"/>
      <c r="AU4" s="152"/>
      <c r="AV4" s="152"/>
      <c r="AX4" s="56" t="s">
        <v>74</v>
      </c>
      <c r="AY4" s="55">
        <f t="shared" ref="AY4:AY19" si="0">SUM(E4,Q4,AC4,AO4,E23,Q23,AC23,AO23)</f>
        <v>13</v>
      </c>
      <c r="AZ4" s="63">
        <f t="shared" ref="AZ4:AZ19" si="1">SUM(F4,R4,AD4,AP4,F23,R23,AD23,AP23)</f>
        <v>1</v>
      </c>
      <c r="BA4" s="70">
        <f>AY4/(AY4+AZ4)</f>
        <v>0.9285714285714286</v>
      </c>
    </row>
    <row r="5" spans="2:53" ht="13.2" customHeight="1">
      <c r="B5" s="56" t="s">
        <v>76</v>
      </c>
      <c r="C5" s="57">
        <v>2</v>
      </c>
      <c r="D5" s="58">
        <f t="shared" ref="D5:D19" si="2">IF(C5=1,50,IF(C5=2,40,IF(C5=3,30,IF(C5=4,25,IF(C5=5,20,IF(C5=6,15,IF(C5=7,10,IF(C5=8,5,IF(C5&gt;8.5,"",IF(C5="",""))))))))))</f>
        <v>40</v>
      </c>
      <c r="E5" s="59">
        <v>8</v>
      </c>
      <c r="F5" s="59">
        <v>0</v>
      </c>
      <c r="G5" s="58">
        <f t="shared" ref="G5:G19" si="3">IF(E5="","",E5*5)</f>
        <v>40</v>
      </c>
      <c r="H5" s="124"/>
      <c r="I5" s="39">
        <v>2</v>
      </c>
      <c r="J5" s="40">
        <v>10</v>
      </c>
      <c r="K5" s="40"/>
      <c r="L5" s="40"/>
      <c r="N5" s="56" t="s">
        <v>76</v>
      </c>
      <c r="O5" s="116">
        <v>5</v>
      </c>
      <c r="P5" s="154">
        <f t="shared" ref="P5:P19" si="4">IF(O5=1,50,IF(O5=2,40,IF(O5=3,30,IF(O5=4,25,IF(O5=5,20,IF(O5=6,15,IF(O5=7,10,IF(O5=8,5,IF(O5&gt;8.5,"",IF(O5="",""))))))))))</f>
        <v>20</v>
      </c>
      <c r="Q5" s="116">
        <v>4</v>
      </c>
      <c r="R5" s="156">
        <v>2</v>
      </c>
      <c r="S5" s="154">
        <f t="shared" ref="S5:S19" si="5">IF(Q5="","",Q5*5)</f>
        <v>20</v>
      </c>
      <c r="T5" s="167"/>
      <c r="U5" s="156"/>
      <c r="V5" s="155">
        <v>10</v>
      </c>
      <c r="W5" s="155"/>
      <c r="X5" s="155"/>
      <c r="Z5" s="56" t="s">
        <v>76</v>
      </c>
      <c r="AA5" s="116"/>
      <c r="AB5" s="154" t="str">
        <f t="shared" ref="AB5:AB19" si="6">IF(AA5=1,50,IF(AA5=2,40,IF(AA5=3,30,IF(AA5=4,25,IF(AA5=5,20,IF(AA5=6,15,IF(AA5=7,10,IF(AA5=8,5,IF(AA5&gt;8.5,"",IF(AA5="",""))))))))))</f>
        <v/>
      </c>
      <c r="AC5" s="116"/>
      <c r="AD5" s="156"/>
      <c r="AE5" s="154" t="str">
        <f t="shared" ref="AE5:AE19" si="7">IF(AC5="","",AC5*5)</f>
        <v/>
      </c>
      <c r="AF5" s="167"/>
      <c r="AG5" s="156"/>
      <c r="AH5" s="155"/>
      <c r="AI5" s="155"/>
      <c r="AJ5" s="155"/>
      <c r="AL5" s="56" t="s">
        <v>76</v>
      </c>
      <c r="AM5" s="116"/>
      <c r="AN5" s="154" t="str">
        <f t="shared" ref="AN5:AN19" si="8">IF(AM5=1,50,IF(AM5=2,40,IF(AM5=3,30,IF(AM5=4,25,IF(AM5=5,20,IF(AM5=6,15,IF(AM5=7,10,IF(AM5=8,5,IF(AM5&gt;8.5,"",IF(AM5="",""))))))))))</f>
        <v/>
      </c>
      <c r="AO5" s="116"/>
      <c r="AP5" s="156"/>
      <c r="AQ5" s="154" t="str">
        <f t="shared" ref="AQ5:AQ19" si="9">IF(AO5="","",AO5*5)</f>
        <v/>
      </c>
      <c r="AR5" s="167"/>
      <c r="AS5" s="156"/>
      <c r="AT5" s="155"/>
      <c r="AU5" s="155"/>
      <c r="AV5" s="155"/>
      <c r="AX5" s="56" t="s">
        <v>76</v>
      </c>
      <c r="AY5" s="60">
        <f t="shared" si="0"/>
        <v>12</v>
      </c>
      <c r="AZ5" s="64">
        <f t="shared" si="1"/>
        <v>2</v>
      </c>
      <c r="BA5" s="70">
        <f t="shared" ref="BA5:BA18" si="10">AY5/(AY5+AZ5)</f>
        <v>0.8571428571428571</v>
      </c>
    </row>
    <row r="6" spans="2:53" ht="13.2" customHeight="1">
      <c r="B6" s="56" t="s">
        <v>75</v>
      </c>
      <c r="C6" s="57">
        <v>3</v>
      </c>
      <c r="D6" s="58">
        <f t="shared" si="2"/>
        <v>30</v>
      </c>
      <c r="E6" s="59">
        <v>6</v>
      </c>
      <c r="F6" s="59">
        <v>2</v>
      </c>
      <c r="G6" s="58">
        <f t="shared" si="3"/>
        <v>30</v>
      </c>
      <c r="H6" s="124"/>
      <c r="I6" s="39"/>
      <c r="J6" s="40">
        <v>10</v>
      </c>
      <c r="K6" s="40"/>
      <c r="L6" s="40"/>
      <c r="N6" s="56" t="s">
        <v>75</v>
      </c>
      <c r="O6" s="116">
        <v>2</v>
      </c>
      <c r="P6" s="154">
        <f t="shared" si="4"/>
        <v>40</v>
      </c>
      <c r="Q6" s="116">
        <v>5</v>
      </c>
      <c r="R6" s="156">
        <v>1</v>
      </c>
      <c r="S6" s="154">
        <f t="shared" si="5"/>
        <v>25</v>
      </c>
      <c r="T6" s="167"/>
      <c r="U6" s="156">
        <v>2</v>
      </c>
      <c r="V6" s="155">
        <v>10</v>
      </c>
      <c r="W6" s="155"/>
      <c r="X6" s="155"/>
      <c r="Z6" s="56" t="s">
        <v>75</v>
      </c>
      <c r="AA6" s="116"/>
      <c r="AB6" s="154" t="str">
        <f t="shared" si="6"/>
        <v/>
      </c>
      <c r="AC6" s="116"/>
      <c r="AD6" s="156"/>
      <c r="AE6" s="154" t="str">
        <f t="shared" si="7"/>
        <v/>
      </c>
      <c r="AF6" s="167"/>
      <c r="AG6" s="156"/>
      <c r="AH6" s="155"/>
      <c r="AI6" s="155"/>
      <c r="AJ6" s="155"/>
      <c r="AL6" s="56" t="s">
        <v>75</v>
      </c>
      <c r="AM6" s="116"/>
      <c r="AN6" s="154" t="str">
        <f t="shared" si="8"/>
        <v/>
      </c>
      <c r="AO6" s="116"/>
      <c r="AP6" s="156"/>
      <c r="AQ6" s="154" t="str">
        <f t="shared" si="9"/>
        <v/>
      </c>
      <c r="AR6" s="167"/>
      <c r="AS6" s="156"/>
      <c r="AT6" s="155"/>
      <c r="AU6" s="155"/>
      <c r="AV6" s="155"/>
      <c r="AX6" s="56" t="s">
        <v>75</v>
      </c>
      <c r="AY6" s="60">
        <f t="shared" si="0"/>
        <v>11</v>
      </c>
      <c r="AZ6" s="64">
        <f t="shared" si="1"/>
        <v>3</v>
      </c>
      <c r="BA6" s="70">
        <f t="shared" si="10"/>
        <v>0.7857142857142857</v>
      </c>
    </row>
    <row r="7" spans="2:53" ht="13.2" customHeight="1">
      <c r="B7" s="56" t="s">
        <v>77</v>
      </c>
      <c r="C7" s="57">
        <v>10</v>
      </c>
      <c r="D7" s="58" t="str">
        <f t="shared" si="2"/>
        <v/>
      </c>
      <c r="E7" s="59">
        <v>3</v>
      </c>
      <c r="F7" s="59">
        <v>5</v>
      </c>
      <c r="G7" s="58">
        <f t="shared" si="3"/>
        <v>15</v>
      </c>
      <c r="H7" s="124"/>
      <c r="I7" s="39"/>
      <c r="J7" s="40">
        <v>10</v>
      </c>
      <c r="K7" s="40"/>
      <c r="L7" s="40"/>
      <c r="N7" s="56" t="s">
        <v>77</v>
      </c>
      <c r="O7" s="116">
        <v>8</v>
      </c>
      <c r="P7" s="154">
        <f t="shared" si="4"/>
        <v>5</v>
      </c>
      <c r="Q7" s="116">
        <v>2</v>
      </c>
      <c r="R7" s="156">
        <v>4</v>
      </c>
      <c r="S7" s="154">
        <f t="shared" si="5"/>
        <v>10</v>
      </c>
      <c r="T7" s="167">
        <v>5</v>
      </c>
      <c r="U7" s="156">
        <v>1</v>
      </c>
      <c r="V7" s="155">
        <v>10</v>
      </c>
      <c r="W7" s="155"/>
      <c r="X7" s="155"/>
      <c r="Z7" s="56" t="s">
        <v>77</v>
      </c>
      <c r="AA7" s="116"/>
      <c r="AB7" s="154" t="str">
        <f t="shared" si="6"/>
        <v/>
      </c>
      <c r="AC7" s="116"/>
      <c r="AD7" s="156"/>
      <c r="AE7" s="154" t="str">
        <f t="shared" si="7"/>
        <v/>
      </c>
      <c r="AF7" s="167"/>
      <c r="AG7" s="156"/>
      <c r="AH7" s="155"/>
      <c r="AI7" s="155"/>
      <c r="AJ7" s="155"/>
      <c r="AL7" s="56" t="s">
        <v>77</v>
      </c>
      <c r="AM7" s="116"/>
      <c r="AN7" s="154" t="str">
        <f t="shared" si="8"/>
        <v/>
      </c>
      <c r="AO7" s="116"/>
      <c r="AP7" s="156"/>
      <c r="AQ7" s="154" t="str">
        <f t="shared" si="9"/>
        <v/>
      </c>
      <c r="AR7" s="167"/>
      <c r="AS7" s="156"/>
      <c r="AT7" s="155"/>
      <c r="AU7" s="155"/>
      <c r="AV7" s="155"/>
      <c r="AX7" s="56" t="s">
        <v>77</v>
      </c>
      <c r="AY7" s="60">
        <f t="shared" si="0"/>
        <v>5</v>
      </c>
      <c r="AZ7" s="64">
        <f t="shared" si="1"/>
        <v>9</v>
      </c>
      <c r="BA7" s="70">
        <f t="shared" si="10"/>
        <v>0.35714285714285715</v>
      </c>
    </row>
    <row r="8" spans="2:53" ht="13.2" customHeight="1">
      <c r="B8" s="56" t="s">
        <v>79</v>
      </c>
      <c r="C8" s="121"/>
      <c r="D8" s="177" t="str">
        <f t="shared" si="2"/>
        <v/>
      </c>
      <c r="E8" s="120"/>
      <c r="F8" s="120"/>
      <c r="G8" s="177" t="str">
        <f t="shared" si="3"/>
        <v/>
      </c>
      <c r="H8" s="163"/>
      <c r="I8" s="123"/>
      <c r="J8" s="122"/>
      <c r="K8" s="122"/>
      <c r="L8" s="122"/>
      <c r="N8" s="56" t="s">
        <v>79</v>
      </c>
      <c r="O8" s="116">
        <v>4</v>
      </c>
      <c r="P8" s="154">
        <f t="shared" si="4"/>
        <v>25</v>
      </c>
      <c r="Q8" s="116">
        <v>5</v>
      </c>
      <c r="R8" s="156">
        <v>1</v>
      </c>
      <c r="S8" s="154">
        <f t="shared" si="5"/>
        <v>25</v>
      </c>
      <c r="T8" s="167"/>
      <c r="U8" s="156">
        <v>2</v>
      </c>
      <c r="V8" s="155">
        <v>10</v>
      </c>
      <c r="W8" s="155"/>
      <c r="X8" s="155"/>
      <c r="Z8" s="56" t="s">
        <v>79</v>
      </c>
      <c r="AA8" s="116"/>
      <c r="AB8" s="154" t="str">
        <f t="shared" si="6"/>
        <v/>
      </c>
      <c r="AC8" s="116"/>
      <c r="AD8" s="156"/>
      <c r="AE8" s="154" t="str">
        <f t="shared" si="7"/>
        <v/>
      </c>
      <c r="AF8" s="167"/>
      <c r="AG8" s="156"/>
      <c r="AH8" s="155"/>
      <c r="AI8" s="155"/>
      <c r="AJ8" s="155"/>
      <c r="AL8" s="56" t="s">
        <v>79</v>
      </c>
      <c r="AM8" s="116"/>
      <c r="AN8" s="154" t="str">
        <f t="shared" si="8"/>
        <v/>
      </c>
      <c r="AO8" s="116"/>
      <c r="AP8" s="156"/>
      <c r="AQ8" s="154" t="str">
        <f t="shared" si="9"/>
        <v/>
      </c>
      <c r="AR8" s="167"/>
      <c r="AS8" s="156"/>
      <c r="AT8" s="155"/>
      <c r="AU8" s="155"/>
      <c r="AV8" s="155"/>
      <c r="AX8" s="56" t="s">
        <v>79</v>
      </c>
      <c r="AY8" s="60">
        <f t="shared" si="0"/>
        <v>5</v>
      </c>
      <c r="AZ8" s="64">
        <f t="shared" si="1"/>
        <v>1</v>
      </c>
      <c r="BA8" s="70">
        <f t="shared" si="10"/>
        <v>0.83333333333333337</v>
      </c>
    </row>
    <row r="9" spans="2:53" ht="13.2" customHeight="1">
      <c r="B9" s="56" t="s">
        <v>80</v>
      </c>
      <c r="C9" s="57">
        <v>8</v>
      </c>
      <c r="D9" s="58">
        <f t="shared" si="2"/>
        <v>5</v>
      </c>
      <c r="E9" s="59">
        <v>3</v>
      </c>
      <c r="F9" s="59">
        <v>5</v>
      </c>
      <c r="G9" s="58">
        <f t="shared" si="3"/>
        <v>15</v>
      </c>
      <c r="H9" s="124"/>
      <c r="I9" s="39"/>
      <c r="J9" s="40">
        <v>10</v>
      </c>
      <c r="K9" s="40">
        <v>-5</v>
      </c>
      <c r="L9" s="126" t="s">
        <v>104</v>
      </c>
      <c r="N9" s="56" t="s">
        <v>80</v>
      </c>
      <c r="O9" s="116">
        <v>13</v>
      </c>
      <c r="P9" s="154" t="str">
        <f t="shared" si="4"/>
        <v/>
      </c>
      <c r="Q9" s="116">
        <v>1</v>
      </c>
      <c r="R9" s="156">
        <v>5</v>
      </c>
      <c r="S9" s="154">
        <f t="shared" si="5"/>
        <v>5</v>
      </c>
      <c r="T9" s="167"/>
      <c r="U9" s="156"/>
      <c r="V9" s="155">
        <v>10</v>
      </c>
      <c r="W9" s="155"/>
      <c r="X9" s="157"/>
      <c r="Z9" s="56" t="s">
        <v>80</v>
      </c>
      <c r="AA9" s="116"/>
      <c r="AB9" s="154" t="str">
        <f t="shared" si="6"/>
        <v/>
      </c>
      <c r="AC9" s="116"/>
      <c r="AD9" s="156"/>
      <c r="AE9" s="154" t="str">
        <f t="shared" si="7"/>
        <v/>
      </c>
      <c r="AF9" s="167"/>
      <c r="AG9" s="156"/>
      <c r="AH9" s="155"/>
      <c r="AI9" s="155"/>
      <c r="AJ9" s="157"/>
      <c r="AL9" s="56" t="s">
        <v>80</v>
      </c>
      <c r="AM9" s="116"/>
      <c r="AN9" s="154" t="str">
        <f t="shared" si="8"/>
        <v/>
      </c>
      <c r="AO9" s="116"/>
      <c r="AP9" s="156"/>
      <c r="AQ9" s="154" t="str">
        <f t="shared" si="9"/>
        <v/>
      </c>
      <c r="AR9" s="167"/>
      <c r="AS9" s="156"/>
      <c r="AT9" s="155"/>
      <c r="AU9" s="155"/>
      <c r="AV9" s="157"/>
      <c r="AX9" s="56" t="s">
        <v>80</v>
      </c>
      <c r="AY9" s="60">
        <f t="shared" si="0"/>
        <v>4</v>
      </c>
      <c r="AZ9" s="64">
        <f t="shared" si="1"/>
        <v>10</v>
      </c>
      <c r="BA9" s="70">
        <f t="shared" si="10"/>
        <v>0.2857142857142857</v>
      </c>
    </row>
    <row r="10" spans="2:53" ht="13.2" customHeight="1">
      <c r="B10" s="56" t="s">
        <v>78</v>
      </c>
      <c r="C10" s="57">
        <v>9</v>
      </c>
      <c r="D10" s="58" t="str">
        <f t="shared" si="2"/>
        <v/>
      </c>
      <c r="E10" s="59">
        <v>3</v>
      </c>
      <c r="F10" s="59">
        <v>5</v>
      </c>
      <c r="G10" s="58">
        <f t="shared" si="3"/>
        <v>15</v>
      </c>
      <c r="H10" s="124"/>
      <c r="I10" s="39"/>
      <c r="J10" s="40">
        <v>10</v>
      </c>
      <c r="K10" s="40"/>
      <c r="L10" s="40"/>
      <c r="N10" s="56" t="s">
        <v>78</v>
      </c>
      <c r="O10" s="116">
        <v>6</v>
      </c>
      <c r="P10" s="154">
        <f t="shared" si="4"/>
        <v>15</v>
      </c>
      <c r="Q10" s="116">
        <v>3</v>
      </c>
      <c r="R10" s="156">
        <v>3</v>
      </c>
      <c r="S10" s="154">
        <f t="shared" si="5"/>
        <v>15</v>
      </c>
      <c r="T10" s="167"/>
      <c r="U10" s="156"/>
      <c r="V10" s="155">
        <v>10</v>
      </c>
      <c r="W10" s="155"/>
      <c r="X10" s="155"/>
      <c r="Z10" s="56" t="s">
        <v>78</v>
      </c>
      <c r="AA10" s="116"/>
      <c r="AB10" s="154" t="str">
        <f t="shared" si="6"/>
        <v/>
      </c>
      <c r="AC10" s="116"/>
      <c r="AD10" s="156"/>
      <c r="AE10" s="154" t="str">
        <f t="shared" si="7"/>
        <v/>
      </c>
      <c r="AF10" s="167"/>
      <c r="AG10" s="156"/>
      <c r="AH10" s="155"/>
      <c r="AI10" s="155"/>
      <c r="AJ10" s="155"/>
      <c r="AL10" s="56" t="s">
        <v>78</v>
      </c>
      <c r="AM10" s="116"/>
      <c r="AN10" s="154" t="str">
        <f t="shared" si="8"/>
        <v/>
      </c>
      <c r="AO10" s="116"/>
      <c r="AP10" s="156"/>
      <c r="AQ10" s="154" t="str">
        <f t="shared" si="9"/>
        <v/>
      </c>
      <c r="AR10" s="167"/>
      <c r="AS10" s="156"/>
      <c r="AT10" s="155"/>
      <c r="AU10" s="155"/>
      <c r="AV10" s="155"/>
      <c r="AX10" s="56" t="s">
        <v>78</v>
      </c>
      <c r="AY10" s="60">
        <f t="shared" si="0"/>
        <v>6</v>
      </c>
      <c r="AZ10" s="64">
        <f t="shared" si="1"/>
        <v>8</v>
      </c>
      <c r="BA10" s="70">
        <f t="shared" si="10"/>
        <v>0.42857142857142855</v>
      </c>
    </row>
    <row r="11" spans="2:53" ht="13.2" customHeight="1">
      <c r="B11" s="56" t="s">
        <v>86</v>
      </c>
      <c r="C11" s="57">
        <v>12</v>
      </c>
      <c r="D11" s="58" t="str">
        <f t="shared" si="2"/>
        <v/>
      </c>
      <c r="E11" s="59">
        <v>2</v>
      </c>
      <c r="F11" s="59">
        <v>6</v>
      </c>
      <c r="G11" s="58">
        <f t="shared" si="3"/>
        <v>10</v>
      </c>
      <c r="H11" s="124"/>
      <c r="I11" s="39"/>
      <c r="J11" s="40">
        <v>10</v>
      </c>
      <c r="K11" s="40"/>
      <c r="L11" s="40"/>
      <c r="N11" s="56" t="s">
        <v>86</v>
      </c>
      <c r="O11" s="116">
        <v>7</v>
      </c>
      <c r="P11" s="154">
        <f t="shared" si="4"/>
        <v>10</v>
      </c>
      <c r="Q11" s="116">
        <v>2</v>
      </c>
      <c r="R11" s="156">
        <v>4</v>
      </c>
      <c r="S11" s="154">
        <f t="shared" si="5"/>
        <v>10</v>
      </c>
      <c r="T11" s="167"/>
      <c r="U11" s="156"/>
      <c r="V11" s="155">
        <v>10</v>
      </c>
      <c r="W11" s="155"/>
      <c r="X11" s="155"/>
      <c r="Z11" s="56" t="s">
        <v>86</v>
      </c>
      <c r="AA11" s="116"/>
      <c r="AB11" s="154" t="str">
        <f t="shared" si="6"/>
        <v/>
      </c>
      <c r="AC11" s="116"/>
      <c r="AD11" s="156"/>
      <c r="AE11" s="154" t="str">
        <f t="shared" si="7"/>
        <v/>
      </c>
      <c r="AF11" s="167"/>
      <c r="AG11" s="156"/>
      <c r="AH11" s="155"/>
      <c r="AI11" s="155"/>
      <c r="AJ11" s="155"/>
      <c r="AL11" s="56" t="s">
        <v>86</v>
      </c>
      <c r="AM11" s="116"/>
      <c r="AN11" s="154" t="str">
        <f t="shared" si="8"/>
        <v/>
      </c>
      <c r="AO11" s="116"/>
      <c r="AP11" s="156"/>
      <c r="AQ11" s="154" t="str">
        <f t="shared" si="9"/>
        <v/>
      </c>
      <c r="AR11" s="167"/>
      <c r="AS11" s="156"/>
      <c r="AT11" s="155"/>
      <c r="AU11" s="155"/>
      <c r="AV11" s="155"/>
      <c r="AX11" s="56" t="s">
        <v>86</v>
      </c>
      <c r="AY11" s="60">
        <f t="shared" si="0"/>
        <v>4</v>
      </c>
      <c r="AZ11" s="64">
        <f t="shared" si="1"/>
        <v>10</v>
      </c>
      <c r="BA11" s="70">
        <f t="shared" si="10"/>
        <v>0.2857142857142857</v>
      </c>
    </row>
    <row r="12" spans="2:53" ht="13.2" customHeight="1">
      <c r="B12" s="56" t="s">
        <v>83</v>
      </c>
      <c r="C12" s="121"/>
      <c r="D12" s="177" t="str">
        <f t="shared" si="2"/>
        <v/>
      </c>
      <c r="E12" s="120"/>
      <c r="F12" s="120"/>
      <c r="G12" s="177" t="str">
        <f t="shared" si="3"/>
        <v/>
      </c>
      <c r="H12" s="163"/>
      <c r="I12" s="123"/>
      <c r="J12" s="122"/>
      <c r="K12" s="122"/>
      <c r="L12" s="122"/>
      <c r="N12" s="56" t="s">
        <v>83</v>
      </c>
      <c r="O12" s="116">
        <v>9</v>
      </c>
      <c r="P12" s="154" t="str">
        <f t="shared" si="4"/>
        <v/>
      </c>
      <c r="Q12" s="116">
        <v>2</v>
      </c>
      <c r="R12" s="156">
        <v>4</v>
      </c>
      <c r="S12" s="154">
        <f t="shared" si="5"/>
        <v>10</v>
      </c>
      <c r="T12" s="167"/>
      <c r="U12" s="156">
        <v>1</v>
      </c>
      <c r="V12" s="155">
        <v>10</v>
      </c>
      <c r="W12" s="155"/>
      <c r="X12" s="155"/>
      <c r="Z12" s="56" t="s">
        <v>83</v>
      </c>
      <c r="AA12" s="116"/>
      <c r="AB12" s="154" t="str">
        <f t="shared" si="6"/>
        <v/>
      </c>
      <c r="AC12" s="116"/>
      <c r="AD12" s="156"/>
      <c r="AE12" s="154" t="str">
        <f t="shared" si="7"/>
        <v/>
      </c>
      <c r="AF12" s="167"/>
      <c r="AG12" s="156"/>
      <c r="AH12" s="155"/>
      <c r="AI12" s="155"/>
      <c r="AJ12" s="155"/>
      <c r="AL12" s="56" t="s">
        <v>83</v>
      </c>
      <c r="AM12" s="116"/>
      <c r="AN12" s="154" t="str">
        <f t="shared" si="8"/>
        <v/>
      </c>
      <c r="AO12" s="116"/>
      <c r="AP12" s="156"/>
      <c r="AQ12" s="154" t="str">
        <f t="shared" si="9"/>
        <v/>
      </c>
      <c r="AR12" s="167"/>
      <c r="AS12" s="156"/>
      <c r="AT12" s="155"/>
      <c r="AU12" s="155"/>
      <c r="AV12" s="155"/>
      <c r="AX12" s="56" t="s">
        <v>83</v>
      </c>
      <c r="AY12" s="60">
        <f t="shared" si="0"/>
        <v>2</v>
      </c>
      <c r="AZ12" s="64">
        <f t="shared" si="1"/>
        <v>4</v>
      </c>
      <c r="BA12" s="70">
        <f t="shared" si="10"/>
        <v>0.33333333333333331</v>
      </c>
    </row>
    <row r="13" spans="2:53" ht="13.2" customHeight="1">
      <c r="B13" s="56" t="s">
        <v>82</v>
      </c>
      <c r="C13" s="121"/>
      <c r="D13" s="177" t="str">
        <f t="shared" si="2"/>
        <v/>
      </c>
      <c r="E13" s="120"/>
      <c r="F13" s="120"/>
      <c r="G13" s="177" t="str">
        <f t="shared" si="3"/>
        <v/>
      </c>
      <c r="H13" s="163"/>
      <c r="I13" s="123"/>
      <c r="J13" s="122"/>
      <c r="K13" s="122"/>
      <c r="L13" s="122"/>
      <c r="N13" s="56" t="s">
        <v>82</v>
      </c>
      <c r="O13" s="121"/>
      <c r="P13" s="177" t="str">
        <f t="shared" si="4"/>
        <v/>
      </c>
      <c r="Q13" s="121"/>
      <c r="R13" s="123"/>
      <c r="S13" s="177" t="str">
        <f t="shared" si="5"/>
        <v/>
      </c>
      <c r="T13" s="163"/>
      <c r="U13" s="123"/>
      <c r="V13" s="122"/>
      <c r="W13" s="122"/>
      <c r="X13" s="122"/>
      <c r="Z13" s="56" t="s">
        <v>82</v>
      </c>
      <c r="AA13" s="116"/>
      <c r="AB13" s="154" t="str">
        <f t="shared" si="6"/>
        <v/>
      </c>
      <c r="AC13" s="116"/>
      <c r="AD13" s="156"/>
      <c r="AE13" s="154" t="str">
        <f t="shared" si="7"/>
        <v/>
      </c>
      <c r="AF13" s="167"/>
      <c r="AG13" s="156"/>
      <c r="AH13" s="155"/>
      <c r="AI13" s="155"/>
      <c r="AJ13" s="155"/>
      <c r="AL13" s="56" t="s">
        <v>82</v>
      </c>
      <c r="AM13" s="116"/>
      <c r="AN13" s="154" t="str">
        <f t="shared" si="8"/>
        <v/>
      </c>
      <c r="AO13" s="116"/>
      <c r="AP13" s="156"/>
      <c r="AQ13" s="154" t="str">
        <f t="shared" si="9"/>
        <v/>
      </c>
      <c r="AR13" s="167"/>
      <c r="AS13" s="156"/>
      <c r="AT13" s="155"/>
      <c r="AU13" s="155"/>
      <c r="AV13" s="155"/>
      <c r="AX13" s="56" t="s">
        <v>82</v>
      </c>
      <c r="AY13" s="60">
        <f t="shared" si="0"/>
        <v>0</v>
      </c>
      <c r="AZ13" s="64">
        <f t="shared" si="1"/>
        <v>0</v>
      </c>
      <c r="BA13" s="70" t="e">
        <f t="shared" si="10"/>
        <v>#DIV/0!</v>
      </c>
    </row>
    <row r="14" spans="2:53" ht="13.2" customHeight="1">
      <c r="B14" s="56" t="s">
        <v>81</v>
      </c>
      <c r="C14" s="57">
        <v>11</v>
      </c>
      <c r="D14" s="58" t="str">
        <f t="shared" si="2"/>
        <v/>
      </c>
      <c r="E14" s="59">
        <v>2</v>
      </c>
      <c r="F14" s="59">
        <v>6</v>
      </c>
      <c r="G14" s="58">
        <f t="shared" si="3"/>
        <v>10</v>
      </c>
      <c r="H14" s="124"/>
      <c r="I14" s="39"/>
      <c r="J14" s="40">
        <v>10</v>
      </c>
      <c r="K14" s="40"/>
      <c r="L14" s="40"/>
      <c r="N14" s="56" t="s">
        <v>81</v>
      </c>
      <c r="O14" s="116">
        <v>12</v>
      </c>
      <c r="P14" s="154" t="str">
        <f t="shared" si="4"/>
        <v/>
      </c>
      <c r="Q14" s="116">
        <v>1</v>
      </c>
      <c r="R14" s="156">
        <v>5</v>
      </c>
      <c r="S14" s="154">
        <f t="shared" si="5"/>
        <v>5</v>
      </c>
      <c r="T14" s="167"/>
      <c r="U14" s="156"/>
      <c r="V14" s="155">
        <v>10</v>
      </c>
      <c r="W14" s="155"/>
      <c r="X14" s="155"/>
      <c r="Z14" s="56" t="s">
        <v>81</v>
      </c>
      <c r="AA14" s="116"/>
      <c r="AB14" s="154" t="str">
        <f t="shared" si="6"/>
        <v/>
      </c>
      <c r="AC14" s="116"/>
      <c r="AD14" s="156"/>
      <c r="AE14" s="154" t="str">
        <f t="shared" si="7"/>
        <v/>
      </c>
      <c r="AF14" s="167"/>
      <c r="AG14" s="156"/>
      <c r="AH14" s="155"/>
      <c r="AI14" s="155"/>
      <c r="AJ14" s="155"/>
      <c r="AL14" s="56" t="s">
        <v>81</v>
      </c>
      <c r="AM14" s="116"/>
      <c r="AN14" s="154" t="str">
        <f t="shared" si="8"/>
        <v/>
      </c>
      <c r="AO14" s="116"/>
      <c r="AP14" s="156"/>
      <c r="AQ14" s="154" t="str">
        <f t="shared" si="9"/>
        <v/>
      </c>
      <c r="AR14" s="167"/>
      <c r="AS14" s="156"/>
      <c r="AT14" s="155"/>
      <c r="AU14" s="155"/>
      <c r="AV14" s="155"/>
      <c r="AX14" s="56" t="s">
        <v>81</v>
      </c>
      <c r="AY14" s="60">
        <f t="shared" si="0"/>
        <v>3</v>
      </c>
      <c r="AZ14" s="64">
        <f t="shared" si="1"/>
        <v>11</v>
      </c>
      <c r="BA14" s="70">
        <f t="shared" si="10"/>
        <v>0.21428571428571427</v>
      </c>
    </row>
    <row r="15" spans="2:53" ht="13.2" customHeight="1">
      <c r="B15" s="56" t="s">
        <v>85</v>
      </c>
      <c r="C15" s="57">
        <v>13</v>
      </c>
      <c r="D15" s="58" t="str">
        <f t="shared" si="2"/>
        <v/>
      </c>
      <c r="E15" s="59">
        <v>0</v>
      </c>
      <c r="F15" s="59">
        <v>8</v>
      </c>
      <c r="G15" s="58">
        <f t="shared" si="3"/>
        <v>0</v>
      </c>
      <c r="H15" s="124"/>
      <c r="I15" s="39"/>
      <c r="J15" s="40">
        <v>10</v>
      </c>
      <c r="K15" s="40"/>
      <c r="L15" s="40"/>
      <c r="N15" s="56" t="s">
        <v>85</v>
      </c>
      <c r="O15" s="116">
        <v>11</v>
      </c>
      <c r="P15" s="154" t="str">
        <f t="shared" si="4"/>
        <v/>
      </c>
      <c r="Q15" s="116">
        <v>2</v>
      </c>
      <c r="R15" s="156">
        <v>4</v>
      </c>
      <c r="S15" s="154">
        <f t="shared" si="5"/>
        <v>10</v>
      </c>
      <c r="T15" s="167"/>
      <c r="U15" s="156"/>
      <c r="V15" s="155">
        <v>10</v>
      </c>
      <c r="W15" s="155"/>
      <c r="X15" s="155"/>
      <c r="Z15" s="56" t="s">
        <v>85</v>
      </c>
      <c r="AA15" s="116"/>
      <c r="AB15" s="154" t="str">
        <f t="shared" si="6"/>
        <v/>
      </c>
      <c r="AC15" s="116"/>
      <c r="AD15" s="156"/>
      <c r="AE15" s="154" t="str">
        <f t="shared" si="7"/>
        <v/>
      </c>
      <c r="AF15" s="167"/>
      <c r="AG15" s="156"/>
      <c r="AH15" s="155"/>
      <c r="AI15" s="155"/>
      <c r="AJ15" s="155"/>
      <c r="AL15" s="56" t="s">
        <v>85</v>
      </c>
      <c r="AM15" s="116"/>
      <c r="AN15" s="154" t="str">
        <f t="shared" si="8"/>
        <v/>
      </c>
      <c r="AO15" s="116"/>
      <c r="AP15" s="156"/>
      <c r="AQ15" s="154" t="str">
        <f t="shared" si="9"/>
        <v/>
      </c>
      <c r="AR15" s="167"/>
      <c r="AS15" s="156"/>
      <c r="AT15" s="155"/>
      <c r="AU15" s="155"/>
      <c r="AV15" s="155"/>
      <c r="AX15" s="56" t="s">
        <v>85</v>
      </c>
      <c r="AY15" s="60">
        <f t="shared" si="0"/>
        <v>2</v>
      </c>
      <c r="AZ15" s="64">
        <f t="shared" si="1"/>
        <v>12</v>
      </c>
      <c r="BA15" s="70">
        <f t="shared" si="10"/>
        <v>0.14285714285714285</v>
      </c>
    </row>
    <row r="16" spans="2:53" ht="13.2" customHeight="1">
      <c r="B16" s="56" t="s">
        <v>88</v>
      </c>
      <c r="C16" s="121"/>
      <c r="D16" s="177" t="str">
        <f t="shared" si="2"/>
        <v/>
      </c>
      <c r="E16" s="120"/>
      <c r="F16" s="120"/>
      <c r="G16" s="177" t="str">
        <f t="shared" si="3"/>
        <v/>
      </c>
      <c r="H16" s="163"/>
      <c r="I16" s="123"/>
      <c r="J16" s="122"/>
      <c r="K16" s="122"/>
      <c r="L16" s="122"/>
      <c r="N16" s="56" t="s">
        <v>88</v>
      </c>
      <c r="O16" s="121"/>
      <c r="P16" s="177" t="str">
        <f t="shared" si="4"/>
        <v/>
      </c>
      <c r="Q16" s="121"/>
      <c r="R16" s="123"/>
      <c r="S16" s="177" t="str">
        <f t="shared" si="5"/>
        <v/>
      </c>
      <c r="T16" s="163"/>
      <c r="U16" s="123"/>
      <c r="V16" s="122"/>
      <c r="W16" s="122"/>
      <c r="X16" s="122"/>
      <c r="Z16" s="56" t="s">
        <v>88</v>
      </c>
      <c r="AA16" s="116"/>
      <c r="AB16" s="154" t="str">
        <f t="shared" si="6"/>
        <v/>
      </c>
      <c r="AC16" s="116"/>
      <c r="AD16" s="156"/>
      <c r="AE16" s="154" t="str">
        <f t="shared" si="7"/>
        <v/>
      </c>
      <c r="AF16" s="167"/>
      <c r="AG16" s="156"/>
      <c r="AH16" s="155"/>
      <c r="AI16" s="155"/>
      <c r="AJ16" s="155"/>
      <c r="AL16" s="56" t="s">
        <v>88</v>
      </c>
      <c r="AM16" s="116"/>
      <c r="AN16" s="154" t="str">
        <f t="shared" si="8"/>
        <v/>
      </c>
      <c r="AO16" s="116"/>
      <c r="AP16" s="156"/>
      <c r="AQ16" s="154" t="str">
        <f t="shared" si="9"/>
        <v/>
      </c>
      <c r="AR16" s="167"/>
      <c r="AS16" s="156"/>
      <c r="AT16" s="155"/>
      <c r="AU16" s="155"/>
      <c r="AV16" s="155"/>
      <c r="AX16" s="56" t="s">
        <v>88</v>
      </c>
      <c r="AY16" s="60">
        <f t="shared" si="0"/>
        <v>0</v>
      </c>
      <c r="AZ16" s="64">
        <f t="shared" si="1"/>
        <v>0</v>
      </c>
      <c r="BA16" s="70" t="e">
        <f t="shared" si="10"/>
        <v>#DIV/0!</v>
      </c>
    </row>
    <row r="17" spans="2:54" ht="13.2" customHeight="1">
      <c r="B17" s="56" t="s">
        <v>87</v>
      </c>
      <c r="C17" s="57">
        <v>6</v>
      </c>
      <c r="D17" s="58">
        <f t="shared" si="2"/>
        <v>15</v>
      </c>
      <c r="E17" s="59">
        <v>4</v>
      </c>
      <c r="F17" s="59">
        <v>4</v>
      </c>
      <c r="G17" s="58">
        <f t="shared" si="3"/>
        <v>20</v>
      </c>
      <c r="H17" s="124"/>
      <c r="I17" s="39"/>
      <c r="J17" s="40">
        <v>10</v>
      </c>
      <c r="K17" s="40"/>
      <c r="L17" s="40"/>
      <c r="N17" s="56" t="s">
        <v>87</v>
      </c>
      <c r="O17" s="116">
        <v>3</v>
      </c>
      <c r="P17" s="154">
        <f t="shared" si="4"/>
        <v>30</v>
      </c>
      <c r="Q17" s="116">
        <v>5</v>
      </c>
      <c r="R17" s="156">
        <v>1</v>
      </c>
      <c r="S17" s="154">
        <f t="shared" si="5"/>
        <v>25</v>
      </c>
      <c r="T17" s="167"/>
      <c r="U17" s="156"/>
      <c r="V17" s="155">
        <v>10</v>
      </c>
      <c r="W17" s="155"/>
      <c r="X17" s="155"/>
      <c r="Z17" s="56" t="s">
        <v>87</v>
      </c>
      <c r="AA17" s="116"/>
      <c r="AB17" s="154" t="str">
        <f t="shared" si="6"/>
        <v/>
      </c>
      <c r="AC17" s="116"/>
      <c r="AD17" s="156"/>
      <c r="AE17" s="154" t="str">
        <f t="shared" si="7"/>
        <v/>
      </c>
      <c r="AF17" s="167"/>
      <c r="AG17" s="156"/>
      <c r="AH17" s="155"/>
      <c r="AI17" s="155"/>
      <c r="AJ17" s="155"/>
      <c r="AL17" s="56" t="s">
        <v>87</v>
      </c>
      <c r="AM17" s="116"/>
      <c r="AN17" s="154" t="str">
        <f t="shared" si="8"/>
        <v/>
      </c>
      <c r="AO17" s="116"/>
      <c r="AP17" s="156"/>
      <c r="AQ17" s="154" t="str">
        <f t="shared" si="9"/>
        <v/>
      </c>
      <c r="AR17" s="167"/>
      <c r="AS17" s="156"/>
      <c r="AT17" s="155"/>
      <c r="AU17" s="155"/>
      <c r="AV17" s="155"/>
      <c r="AX17" s="56" t="s">
        <v>87</v>
      </c>
      <c r="AY17" s="60">
        <f t="shared" si="0"/>
        <v>9</v>
      </c>
      <c r="AZ17" s="64">
        <f t="shared" si="1"/>
        <v>5</v>
      </c>
      <c r="BA17" s="70">
        <f t="shared" si="10"/>
        <v>0.6428571428571429</v>
      </c>
    </row>
    <row r="18" spans="2:54" ht="13.2" customHeight="1">
      <c r="B18" s="56" t="s">
        <v>84</v>
      </c>
      <c r="C18" s="57">
        <v>5</v>
      </c>
      <c r="D18" s="58">
        <f t="shared" si="2"/>
        <v>20</v>
      </c>
      <c r="E18" s="59">
        <v>4</v>
      </c>
      <c r="F18" s="59">
        <v>4</v>
      </c>
      <c r="G18" s="58">
        <f t="shared" si="3"/>
        <v>20</v>
      </c>
      <c r="H18" s="124"/>
      <c r="I18" s="39">
        <v>1</v>
      </c>
      <c r="J18" s="40">
        <v>10</v>
      </c>
      <c r="K18" s="40"/>
      <c r="L18" s="40"/>
      <c r="N18" s="56" t="s">
        <v>84</v>
      </c>
      <c r="O18" s="116">
        <v>10</v>
      </c>
      <c r="P18" s="154" t="str">
        <f t="shared" si="4"/>
        <v/>
      </c>
      <c r="Q18" s="116">
        <v>2</v>
      </c>
      <c r="R18" s="156">
        <v>4</v>
      </c>
      <c r="S18" s="154">
        <f t="shared" si="5"/>
        <v>10</v>
      </c>
      <c r="T18" s="167"/>
      <c r="U18" s="156"/>
      <c r="V18" s="155">
        <v>10</v>
      </c>
      <c r="W18" s="155"/>
      <c r="X18" s="155"/>
      <c r="Z18" s="56" t="s">
        <v>84</v>
      </c>
      <c r="AA18" s="116"/>
      <c r="AB18" s="154" t="str">
        <f t="shared" si="6"/>
        <v/>
      </c>
      <c r="AC18" s="116"/>
      <c r="AD18" s="156"/>
      <c r="AE18" s="154" t="str">
        <f t="shared" si="7"/>
        <v/>
      </c>
      <c r="AF18" s="167"/>
      <c r="AG18" s="156"/>
      <c r="AH18" s="155"/>
      <c r="AI18" s="155"/>
      <c r="AJ18" s="155"/>
      <c r="AL18" s="56" t="s">
        <v>84</v>
      </c>
      <c r="AM18" s="116"/>
      <c r="AN18" s="154" t="str">
        <f t="shared" si="8"/>
        <v/>
      </c>
      <c r="AO18" s="116"/>
      <c r="AP18" s="156"/>
      <c r="AQ18" s="154" t="str">
        <f t="shared" si="9"/>
        <v/>
      </c>
      <c r="AR18" s="167"/>
      <c r="AS18" s="156"/>
      <c r="AT18" s="155"/>
      <c r="AU18" s="155"/>
      <c r="AV18" s="155"/>
      <c r="AX18" s="56" t="s">
        <v>84</v>
      </c>
      <c r="AY18" s="60">
        <f t="shared" si="0"/>
        <v>6</v>
      </c>
      <c r="AZ18" s="64">
        <f t="shared" si="1"/>
        <v>8</v>
      </c>
      <c r="BA18" s="70">
        <f t="shared" si="10"/>
        <v>0.42857142857142855</v>
      </c>
    </row>
    <row r="19" spans="2:54" ht="13.2" customHeight="1" thickBot="1">
      <c r="B19" s="43"/>
      <c r="C19" s="61"/>
      <c r="D19" s="143" t="str">
        <f t="shared" si="2"/>
        <v/>
      </c>
      <c r="E19" s="72"/>
      <c r="F19" s="72"/>
      <c r="G19" s="143" t="str">
        <f t="shared" si="3"/>
        <v/>
      </c>
      <c r="H19" s="164"/>
      <c r="I19" s="74"/>
      <c r="J19" s="49"/>
      <c r="K19" s="49"/>
      <c r="L19" s="49"/>
      <c r="N19" s="43"/>
      <c r="O19" s="158"/>
      <c r="P19" s="159" t="str">
        <f t="shared" si="4"/>
        <v/>
      </c>
      <c r="Q19" s="158"/>
      <c r="R19" s="170"/>
      <c r="S19" s="159" t="str">
        <f t="shared" si="5"/>
        <v/>
      </c>
      <c r="T19" s="169"/>
      <c r="U19" s="161"/>
      <c r="V19" s="160"/>
      <c r="W19" s="160"/>
      <c r="X19" s="160"/>
      <c r="Z19" s="43"/>
      <c r="AA19" s="158"/>
      <c r="AB19" s="159" t="str">
        <f t="shared" si="6"/>
        <v/>
      </c>
      <c r="AC19" s="158"/>
      <c r="AD19" s="170"/>
      <c r="AE19" s="159" t="str">
        <f t="shared" si="7"/>
        <v/>
      </c>
      <c r="AF19" s="169"/>
      <c r="AG19" s="161"/>
      <c r="AH19" s="160"/>
      <c r="AI19" s="160"/>
      <c r="AJ19" s="160"/>
      <c r="AL19" s="43"/>
      <c r="AM19" s="158"/>
      <c r="AN19" s="159" t="str">
        <f t="shared" si="8"/>
        <v/>
      </c>
      <c r="AO19" s="158"/>
      <c r="AP19" s="170"/>
      <c r="AQ19" s="159" t="str">
        <f t="shared" si="9"/>
        <v/>
      </c>
      <c r="AR19" s="169"/>
      <c r="AS19" s="161"/>
      <c r="AT19" s="160"/>
      <c r="AU19" s="160"/>
      <c r="AV19" s="160"/>
      <c r="AX19" s="43"/>
      <c r="AY19" s="73">
        <f t="shared" si="0"/>
        <v>0</v>
      </c>
      <c r="AZ19" s="75">
        <f t="shared" si="1"/>
        <v>0</v>
      </c>
      <c r="BA19" s="76" t="e">
        <f t="shared" ref="BA19" si="11">AY19/(AY19+AZ19)</f>
        <v>#DIV/0!</v>
      </c>
    </row>
    <row r="20" spans="2:54" ht="13.2" customHeight="1" thickBot="1"/>
    <row r="21" spans="2:54" ht="13.2" customHeight="1" thickBot="1">
      <c r="B21" s="179"/>
      <c r="C21" s="42" t="s">
        <v>8</v>
      </c>
      <c r="D21" s="181" t="s">
        <v>98</v>
      </c>
      <c r="E21" s="185"/>
      <c r="F21" s="185"/>
      <c r="G21" s="185"/>
      <c r="H21" s="186"/>
      <c r="I21" s="181" t="s">
        <v>9</v>
      </c>
      <c r="J21" s="182"/>
      <c r="K21" s="183">
        <v>42624</v>
      </c>
      <c r="L21" s="184"/>
      <c r="N21" s="179"/>
      <c r="O21" s="42" t="s">
        <v>8</v>
      </c>
      <c r="P21" s="181" t="s">
        <v>99</v>
      </c>
      <c r="Q21" s="185"/>
      <c r="R21" s="185"/>
      <c r="S21" s="185"/>
      <c r="T21" s="186"/>
      <c r="U21" s="181" t="s">
        <v>9</v>
      </c>
      <c r="V21" s="182"/>
      <c r="W21" s="183">
        <v>42652</v>
      </c>
      <c r="X21" s="184"/>
      <c r="Z21" s="179"/>
      <c r="AA21" s="42" t="s">
        <v>8</v>
      </c>
      <c r="AB21" s="181" t="s">
        <v>97</v>
      </c>
      <c r="AC21" s="185"/>
      <c r="AD21" s="185"/>
      <c r="AE21" s="185"/>
      <c r="AF21" s="186"/>
      <c r="AG21" s="181" t="s">
        <v>9</v>
      </c>
      <c r="AH21" s="182"/>
      <c r="AI21" s="183">
        <v>42673</v>
      </c>
      <c r="AJ21" s="184"/>
      <c r="AL21" s="179"/>
      <c r="AM21" s="42" t="s">
        <v>8</v>
      </c>
      <c r="AN21" s="181" t="s">
        <v>59</v>
      </c>
      <c r="AO21" s="185"/>
      <c r="AP21" s="185"/>
      <c r="AQ21" s="185"/>
      <c r="AR21" s="186"/>
      <c r="AS21" s="181" t="s">
        <v>9</v>
      </c>
      <c r="AT21" s="182"/>
      <c r="AU21" s="183">
        <v>42708</v>
      </c>
      <c r="AV21" s="184"/>
      <c r="AX21" s="179"/>
      <c r="AY21" s="189" t="s">
        <v>46</v>
      </c>
      <c r="AZ21" s="193" t="s">
        <v>47</v>
      </c>
      <c r="BA21" s="191" t="s">
        <v>56</v>
      </c>
      <c r="BB21" s="187" t="s">
        <v>28</v>
      </c>
    </row>
    <row r="22" spans="2:54" ht="13.2" customHeight="1" thickBot="1">
      <c r="B22" s="180"/>
      <c r="C22" s="43" t="s">
        <v>13</v>
      </c>
      <c r="D22" s="44" t="s">
        <v>5</v>
      </c>
      <c r="E22" s="111" t="s">
        <v>26</v>
      </c>
      <c r="F22" s="112" t="s">
        <v>27</v>
      </c>
      <c r="G22" s="125" t="s">
        <v>96</v>
      </c>
      <c r="H22" s="45" t="s">
        <v>11</v>
      </c>
      <c r="I22" s="46" t="s">
        <v>12</v>
      </c>
      <c r="J22" s="47" t="s">
        <v>6</v>
      </c>
      <c r="K22" s="48" t="s">
        <v>3</v>
      </c>
      <c r="L22" s="148" t="s">
        <v>7</v>
      </c>
      <c r="N22" s="180"/>
      <c r="O22" s="43" t="s">
        <v>13</v>
      </c>
      <c r="P22" s="44" t="s">
        <v>5</v>
      </c>
      <c r="Q22" s="111" t="s">
        <v>26</v>
      </c>
      <c r="R22" s="112" t="s">
        <v>27</v>
      </c>
      <c r="S22" s="45" t="s">
        <v>96</v>
      </c>
      <c r="T22" s="45" t="s">
        <v>11</v>
      </c>
      <c r="U22" s="46" t="s">
        <v>12</v>
      </c>
      <c r="V22" s="47" t="s">
        <v>6</v>
      </c>
      <c r="W22" s="48" t="s">
        <v>3</v>
      </c>
      <c r="X22" s="49" t="s">
        <v>7</v>
      </c>
      <c r="Z22" s="180"/>
      <c r="AA22" s="43" t="s">
        <v>13</v>
      </c>
      <c r="AB22" s="44" t="s">
        <v>5</v>
      </c>
      <c r="AC22" s="111" t="s">
        <v>26</v>
      </c>
      <c r="AD22" s="112" t="s">
        <v>27</v>
      </c>
      <c r="AE22" s="45" t="s">
        <v>96</v>
      </c>
      <c r="AF22" s="45" t="s">
        <v>11</v>
      </c>
      <c r="AG22" s="46" t="s">
        <v>12</v>
      </c>
      <c r="AH22" s="47" t="s">
        <v>6</v>
      </c>
      <c r="AI22" s="48" t="s">
        <v>3</v>
      </c>
      <c r="AJ22" s="49" t="s">
        <v>7</v>
      </c>
      <c r="AL22" s="180"/>
      <c r="AM22" s="43" t="s">
        <v>13</v>
      </c>
      <c r="AN22" s="44" t="s">
        <v>5</v>
      </c>
      <c r="AO22" s="111" t="s">
        <v>26</v>
      </c>
      <c r="AP22" s="112" t="s">
        <v>27</v>
      </c>
      <c r="AQ22" s="45" t="s">
        <v>96</v>
      </c>
      <c r="AR22" s="45" t="s">
        <v>11</v>
      </c>
      <c r="AS22" s="46" t="s">
        <v>12</v>
      </c>
      <c r="AT22" s="47" t="s">
        <v>6</v>
      </c>
      <c r="AU22" s="48" t="s">
        <v>3</v>
      </c>
      <c r="AV22" s="49" t="s">
        <v>7</v>
      </c>
      <c r="AX22" s="180"/>
      <c r="AY22" s="190"/>
      <c r="AZ22" s="194"/>
      <c r="BA22" s="192"/>
      <c r="BB22" s="188"/>
    </row>
    <row r="23" spans="2:54" ht="13.2" customHeight="1">
      <c r="B23" s="56" t="s">
        <v>74</v>
      </c>
      <c r="C23" s="150"/>
      <c r="D23" s="151" t="str">
        <f>IF(C23=1,50,IF(C23=2,40,IF(C23=3,30,IF(C23=4,25,IF(C23=5,20,IF(C23=6,15,IF(C23=7,10,IF(C23=8,5,IF(C23&gt;8.5,"",IF(C23="",""))))))))))</f>
        <v/>
      </c>
      <c r="E23" s="171"/>
      <c r="F23" s="172"/>
      <c r="G23" s="151" t="str">
        <f>IF(E23="","",E23*5)</f>
        <v/>
      </c>
      <c r="H23" s="168"/>
      <c r="I23" s="153"/>
      <c r="J23" s="152"/>
      <c r="K23" s="152"/>
      <c r="L23" s="152"/>
      <c r="M23" s="173"/>
      <c r="N23" s="56" t="s">
        <v>74</v>
      </c>
      <c r="O23" s="150"/>
      <c r="P23" s="151" t="str">
        <f>IF(O23=1,50,IF(O23=2,40,IF(O23=3,30,IF(O23=4,25,IF(O23=5,20,IF(O23=6,15,IF(O23=7,10,IF(O23=8,5,IF(O23&gt;8.5,"",IF(O23="",""))))))))))</f>
        <v/>
      </c>
      <c r="Q23" s="171"/>
      <c r="R23" s="172"/>
      <c r="S23" s="151" t="str">
        <f>IF(Q23="","",Q23*5)</f>
        <v/>
      </c>
      <c r="T23" s="168"/>
      <c r="U23" s="153"/>
      <c r="V23" s="152"/>
      <c r="W23" s="152"/>
      <c r="X23" s="152"/>
      <c r="Z23" s="56" t="s">
        <v>74</v>
      </c>
      <c r="AA23" s="150"/>
      <c r="AB23" s="151" t="str">
        <f>IF(AA23=1,50,IF(AA23=2,40,IF(AA23=3,30,IF(AA23=4,25,IF(AA23=5,20,IF(AA23=6,15,IF(AA23=7,10,IF(AA23=8,5,IF(AA23&gt;8.5,"",IF(AA23="",""))))))))))</f>
        <v/>
      </c>
      <c r="AC23" s="171"/>
      <c r="AD23" s="172"/>
      <c r="AE23" s="151" t="str">
        <f>IF(AC23="","",AC23*5)</f>
        <v/>
      </c>
      <c r="AF23" s="168"/>
      <c r="AG23" s="153"/>
      <c r="AH23" s="152"/>
      <c r="AI23" s="152"/>
      <c r="AJ23" s="152"/>
      <c r="AL23" s="56" t="s">
        <v>74</v>
      </c>
      <c r="AM23" s="150"/>
      <c r="AN23" s="151" t="str">
        <f>IF(AM23=1,50,IF(AM23=2,40,IF(AM23=3,30,IF(AM23=4,25,IF(AM23=5,20,IF(AM23=6,15,IF(AM23=7,10,IF(AM23=8,5,IF(AM23&gt;8.5,"",IF(AM23="",""))))))))))</f>
        <v/>
      </c>
      <c r="AO23" s="171"/>
      <c r="AP23" s="172"/>
      <c r="AQ23" s="151" t="str">
        <f>IF(AO23="","",AO23*5)</f>
        <v/>
      </c>
      <c r="AR23" s="168"/>
      <c r="AS23" s="153"/>
      <c r="AT23" s="152"/>
      <c r="AU23" s="152"/>
      <c r="AV23" s="152"/>
      <c r="AX23" s="56" t="s">
        <v>74</v>
      </c>
      <c r="AY23" s="50">
        <v>10</v>
      </c>
      <c r="AZ23" s="50"/>
      <c r="BA23" s="56"/>
      <c r="BB23" s="40">
        <f>SUM(D4,G4,H4,I4*2,J4,K4,P4,S4,T4,U4*2,V4,W4,AB4,AE4,AF4,AG4*2,AH4,AI4,AN4,AQ4,AR4,AS4*2,AT4,AU4,D23,G23,H23,I23*2,J23,P23,S23,T23,U23*2,V23,AB23,AE23,AF23,AG23*2,AH23,AN23,AQ23,AR23,AS23*2,AT23,AU23,AI23,W23,K23,AY23:BA23)</f>
        <v>203</v>
      </c>
    </row>
    <row r="24" spans="2:54" ht="13.2" customHeight="1">
      <c r="B24" s="56" t="s">
        <v>76</v>
      </c>
      <c r="C24" s="116"/>
      <c r="D24" s="154" t="str">
        <f t="shared" ref="D24:D38" si="12">IF(C24=1,50,IF(C24=2,40,IF(C24=3,30,IF(C24=4,25,IF(C24=5,20,IF(C24=6,15,IF(C24=7,10,IF(C24=8,5,IF(C24&gt;8.5,"",IF(C24="",""))))))))))</f>
        <v/>
      </c>
      <c r="E24" s="116"/>
      <c r="F24" s="156"/>
      <c r="G24" s="154" t="str">
        <f t="shared" ref="G24:G38" si="13">IF(E24="","",E24*5)</f>
        <v/>
      </c>
      <c r="H24" s="167"/>
      <c r="I24" s="156"/>
      <c r="J24" s="155"/>
      <c r="K24" s="155"/>
      <c r="L24" s="155"/>
      <c r="M24" s="173"/>
      <c r="N24" s="56" t="s">
        <v>76</v>
      </c>
      <c r="O24" s="116"/>
      <c r="P24" s="154" t="str">
        <f t="shared" ref="P24:P38" si="14">IF(O24=1,50,IF(O24=2,40,IF(O24=3,30,IF(O24=4,25,IF(O24=5,20,IF(O24=6,15,IF(O24=7,10,IF(O24=8,5,IF(O24&gt;8.5,"",IF(O24="",""))))))))))</f>
        <v/>
      </c>
      <c r="Q24" s="116"/>
      <c r="R24" s="156"/>
      <c r="S24" s="154" t="str">
        <f t="shared" ref="S24:S38" si="15">IF(Q24="","",Q24*5)</f>
        <v/>
      </c>
      <c r="T24" s="167"/>
      <c r="U24" s="156"/>
      <c r="V24" s="155"/>
      <c r="W24" s="155"/>
      <c r="X24" s="155"/>
      <c r="Z24" s="56" t="s">
        <v>76</v>
      </c>
      <c r="AA24" s="116"/>
      <c r="AB24" s="154" t="str">
        <f t="shared" ref="AB24:AB38" si="16">IF(AA24=1,50,IF(AA24=2,40,IF(AA24=3,30,IF(AA24=4,25,IF(AA24=5,20,IF(AA24=6,15,IF(AA24=7,10,IF(AA24=8,5,IF(AA24&gt;8.5,"",IF(AA24="",""))))))))))</f>
        <v/>
      </c>
      <c r="AC24" s="116"/>
      <c r="AD24" s="156"/>
      <c r="AE24" s="154" t="str">
        <f t="shared" ref="AE24:AE38" si="17">IF(AC24="","",AC24*5)</f>
        <v/>
      </c>
      <c r="AF24" s="167"/>
      <c r="AG24" s="156"/>
      <c r="AH24" s="155"/>
      <c r="AI24" s="155"/>
      <c r="AJ24" s="155"/>
      <c r="AL24" s="56" t="s">
        <v>76</v>
      </c>
      <c r="AM24" s="116"/>
      <c r="AN24" s="154" t="str">
        <f t="shared" ref="AN24:AN38" si="18">IF(AM24=1,50,IF(AM24=2,40,IF(AM24=3,30,IF(AM24=4,25,IF(AM24=5,20,IF(AM24=6,15,IF(AM24=7,10,IF(AM24=8,5,IF(AM24&gt;8.5,"",IF(AM24="",""))))))))))</f>
        <v/>
      </c>
      <c r="AO24" s="116"/>
      <c r="AP24" s="156"/>
      <c r="AQ24" s="154" t="str">
        <f t="shared" ref="AQ24:AQ38" si="19">IF(AO24="","",AO24*5)</f>
        <v/>
      </c>
      <c r="AR24" s="167"/>
      <c r="AS24" s="156"/>
      <c r="AT24" s="155"/>
      <c r="AU24" s="155"/>
      <c r="AV24" s="155"/>
      <c r="AX24" s="56" t="s">
        <v>76</v>
      </c>
      <c r="AY24" s="57"/>
      <c r="AZ24" s="57"/>
      <c r="BA24" s="58"/>
      <c r="BB24" s="40">
        <f t="shared" ref="BB24:BB38" si="20">SUM(D5,G5,H5,I5*2,J5,K5,P5,S5,T5,U5*2,V5,W5,AB5,AE5,AF5,AG5*2,AH5,AI5,AN5,AQ5,AR5,AS5*2,AT5,AU5,D24,G24,H24,I24*2,J24,P24,S24,T24,U24*2,V24,AB24,AE24,AF24,AG24*2,AH24,AN24,AQ24,AR24,AS24*2,AT24,AU24,AI24,W24,K24,AY24:BA24)</f>
        <v>144</v>
      </c>
    </row>
    <row r="25" spans="2:54" ht="13.2" customHeight="1">
      <c r="B25" s="56" t="s">
        <v>75</v>
      </c>
      <c r="C25" s="116"/>
      <c r="D25" s="154" t="str">
        <f t="shared" si="12"/>
        <v/>
      </c>
      <c r="E25" s="116"/>
      <c r="F25" s="156"/>
      <c r="G25" s="154" t="str">
        <f t="shared" si="13"/>
        <v/>
      </c>
      <c r="H25" s="167"/>
      <c r="I25" s="156"/>
      <c r="J25" s="155"/>
      <c r="K25" s="155"/>
      <c r="L25" s="155"/>
      <c r="M25" s="173"/>
      <c r="N25" s="56" t="s">
        <v>75</v>
      </c>
      <c r="O25" s="116"/>
      <c r="P25" s="154" t="str">
        <f t="shared" si="14"/>
        <v/>
      </c>
      <c r="Q25" s="116"/>
      <c r="R25" s="156"/>
      <c r="S25" s="154" t="str">
        <f t="shared" si="15"/>
        <v/>
      </c>
      <c r="T25" s="167"/>
      <c r="U25" s="156"/>
      <c r="V25" s="155"/>
      <c r="W25" s="155"/>
      <c r="X25" s="155"/>
      <c r="Z25" s="56" t="s">
        <v>75</v>
      </c>
      <c r="AA25" s="116"/>
      <c r="AB25" s="154" t="str">
        <f t="shared" si="16"/>
        <v/>
      </c>
      <c r="AC25" s="116"/>
      <c r="AD25" s="156"/>
      <c r="AE25" s="154" t="str">
        <f t="shared" si="17"/>
        <v/>
      </c>
      <c r="AF25" s="167"/>
      <c r="AG25" s="156"/>
      <c r="AH25" s="155"/>
      <c r="AI25" s="155"/>
      <c r="AJ25" s="155"/>
      <c r="AL25" s="56" t="s">
        <v>75</v>
      </c>
      <c r="AM25" s="116"/>
      <c r="AN25" s="154" t="str">
        <f t="shared" si="18"/>
        <v/>
      </c>
      <c r="AO25" s="116"/>
      <c r="AP25" s="156"/>
      <c r="AQ25" s="154" t="str">
        <f t="shared" si="19"/>
        <v/>
      </c>
      <c r="AR25" s="167"/>
      <c r="AS25" s="156"/>
      <c r="AT25" s="155"/>
      <c r="AU25" s="155"/>
      <c r="AV25" s="155"/>
      <c r="AX25" s="56" t="s">
        <v>75</v>
      </c>
      <c r="AY25" s="57">
        <v>10</v>
      </c>
      <c r="AZ25" s="57"/>
      <c r="BA25" s="58"/>
      <c r="BB25" s="40">
        <f t="shared" si="20"/>
        <v>159</v>
      </c>
    </row>
    <row r="26" spans="2:54" ht="13.2" customHeight="1">
      <c r="B26" s="56" t="s">
        <v>77</v>
      </c>
      <c r="C26" s="116"/>
      <c r="D26" s="154" t="str">
        <f t="shared" si="12"/>
        <v/>
      </c>
      <c r="E26" s="116"/>
      <c r="F26" s="156"/>
      <c r="G26" s="154" t="str">
        <f t="shared" si="13"/>
        <v/>
      </c>
      <c r="H26" s="167"/>
      <c r="I26" s="156"/>
      <c r="J26" s="155"/>
      <c r="K26" s="155"/>
      <c r="L26" s="155"/>
      <c r="M26" s="173"/>
      <c r="N26" s="56" t="s">
        <v>77</v>
      </c>
      <c r="O26" s="116"/>
      <c r="P26" s="154" t="str">
        <f t="shared" si="14"/>
        <v/>
      </c>
      <c r="Q26" s="116"/>
      <c r="R26" s="156"/>
      <c r="S26" s="154" t="str">
        <f t="shared" si="15"/>
        <v/>
      </c>
      <c r="T26" s="167"/>
      <c r="U26" s="156"/>
      <c r="V26" s="155"/>
      <c r="W26" s="155"/>
      <c r="X26" s="155"/>
      <c r="Z26" s="56" t="s">
        <v>77</v>
      </c>
      <c r="AA26" s="116"/>
      <c r="AB26" s="154" t="str">
        <f t="shared" si="16"/>
        <v/>
      </c>
      <c r="AC26" s="116"/>
      <c r="AD26" s="156"/>
      <c r="AE26" s="154" t="str">
        <f t="shared" si="17"/>
        <v/>
      </c>
      <c r="AF26" s="167"/>
      <c r="AG26" s="156"/>
      <c r="AH26" s="155"/>
      <c r="AI26" s="155"/>
      <c r="AJ26" s="155"/>
      <c r="AL26" s="56" t="s">
        <v>77</v>
      </c>
      <c r="AM26" s="116"/>
      <c r="AN26" s="154" t="str">
        <f t="shared" si="18"/>
        <v/>
      </c>
      <c r="AO26" s="116"/>
      <c r="AP26" s="156"/>
      <c r="AQ26" s="154" t="str">
        <f t="shared" si="19"/>
        <v/>
      </c>
      <c r="AR26" s="167"/>
      <c r="AS26" s="156"/>
      <c r="AT26" s="155"/>
      <c r="AU26" s="155"/>
      <c r="AV26" s="155"/>
      <c r="AX26" s="56" t="s">
        <v>77</v>
      </c>
      <c r="AY26" s="57">
        <v>10</v>
      </c>
      <c r="AZ26" s="57"/>
      <c r="BA26" s="58"/>
      <c r="BB26" s="40">
        <f t="shared" si="20"/>
        <v>67</v>
      </c>
    </row>
    <row r="27" spans="2:54" ht="13.2" customHeight="1">
      <c r="B27" s="56" t="s">
        <v>79</v>
      </c>
      <c r="C27" s="116"/>
      <c r="D27" s="154" t="str">
        <f t="shared" si="12"/>
        <v/>
      </c>
      <c r="E27" s="116"/>
      <c r="F27" s="156"/>
      <c r="G27" s="154" t="str">
        <f t="shared" si="13"/>
        <v/>
      </c>
      <c r="H27" s="167"/>
      <c r="I27" s="156"/>
      <c r="J27" s="155"/>
      <c r="K27" s="155"/>
      <c r="L27" s="155"/>
      <c r="M27" s="173"/>
      <c r="N27" s="56" t="s">
        <v>79</v>
      </c>
      <c r="O27" s="116"/>
      <c r="P27" s="154" t="str">
        <f t="shared" si="14"/>
        <v/>
      </c>
      <c r="Q27" s="116"/>
      <c r="R27" s="156"/>
      <c r="S27" s="154" t="str">
        <f t="shared" si="15"/>
        <v/>
      </c>
      <c r="T27" s="167"/>
      <c r="U27" s="156"/>
      <c r="V27" s="155"/>
      <c r="W27" s="155"/>
      <c r="X27" s="155"/>
      <c r="Z27" s="56" t="s">
        <v>79</v>
      </c>
      <c r="AA27" s="116"/>
      <c r="AB27" s="154" t="str">
        <f t="shared" si="16"/>
        <v/>
      </c>
      <c r="AC27" s="116"/>
      <c r="AD27" s="156"/>
      <c r="AE27" s="154" t="str">
        <f t="shared" si="17"/>
        <v/>
      </c>
      <c r="AF27" s="167"/>
      <c r="AG27" s="156"/>
      <c r="AH27" s="155"/>
      <c r="AI27" s="155"/>
      <c r="AJ27" s="155"/>
      <c r="AL27" s="56" t="s">
        <v>79</v>
      </c>
      <c r="AM27" s="116"/>
      <c r="AN27" s="154" t="str">
        <f t="shared" si="18"/>
        <v/>
      </c>
      <c r="AO27" s="116"/>
      <c r="AP27" s="156"/>
      <c r="AQ27" s="154" t="str">
        <f t="shared" si="19"/>
        <v/>
      </c>
      <c r="AR27" s="167"/>
      <c r="AS27" s="156"/>
      <c r="AT27" s="155"/>
      <c r="AU27" s="155"/>
      <c r="AV27" s="155"/>
      <c r="AX27" s="56" t="s">
        <v>79</v>
      </c>
      <c r="AY27" s="57">
        <v>10</v>
      </c>
      <c r="AZ27" s="57"/>
      <c r="BA27" s="58"/>
      <c r="BB27" s="40">
        <f t="shared" si="20"/>
        <v>74</v>
      </c>
    </row>
    <row r="28" spans="2:54" ht="13.2" customHeight="1">
      <c r="B28" s="56" t="s">
        <v>80</v>
      </c>
      <c r="C28" s="116"/>
      <c r="D28" s="154" t="str">
        <f t="shared" si="12"/>
        <v/>
      </c>
      <c r="E28" s="116"/>
      <c r="F28" s="156"/>
      <c r="G28" s="154" t="str">
        <f t="shared" si="13"/>
        <v/>
      </c>
      <c r="H28" s="167"/>
      <c r="I28" s="156"/>
      <c r="J28" s="155"/>
      <c r="K28" s="155"/>
      <c r="L28" s="157"/>
      <c r="M28" s="174"/>
      <c r="N28" s="56" t="s">
        <v>80</v>
      </c>
      <c r="O28" s="116"/>
      <c r="P28" s="154" t="str">
        <f t="shared" si="14"/>
        <v/>
      </c>
      <c r="Q28" s="116"/>
      <c r="R28" s="156"/>
      <c r="S28" s="154" t="str">
        <f t="shared" si="15"/>
        <v/>
      </c>
      <c r="T28" s="167"/>
      <c r="U28" s="156"/>
      <c r="V28" s="155"/>
      <c r="W28" s="155"/>
      <c r="X28" s="157"/>
      <c r="Z28" s="56" t="s">
        <v>80</v>
      </c>
      <c r="AA28" s="116"/>
      <c r="AB28" s="154" t="str">
        <f t="shared" si="16"/>
        <v/>
      </c>
      <c r="AC28" s="116"/>
      <c r="AD28" s="156"/>
      <c r="AE28" s="154" t="str">
        <f t="shared" si="17"/>
        <v/>
      </c>
      <c r="AF28" s="167"/>
      <c r="AG28" s="156"/>
      <c r="AH28" s="155"/>
      <c r="AI28" s="155"/>
      <c r="AJ28" s="157"/>
      <c r="AL28" s="56" t="s">
        <v>80</v>
      </c>
      <c r="AM28" s="116"/>
      <c r="AN28" s="154" t="str">
        <f t="shared" si="18"/>
        <v/>
      </c>
      <c r="AO28" s="116"/>
      <c r="AP28" s="156"/>
      <c r="AQ28" s="154" t="str">
        <f t="shared" si="19"/>
        <v/>
      </c>
      <c r="AR28" s="167"/>
      <c r="AS28" s="156"/>
      <c r="AT28" s="155"/>
      <c r="AU28" s="155"/>
      <c r="AV28" s="157"/>
      <c r="AX28" s="56" t="s">
        <v>80</v>
      </c>
      <c r="AY28" s="57">
        <v>10</v>
      </c>
      <c r="AZ28" s="57"/>
      <c r="BA28" s="58"/>
      <c r="BB28" s="40">
        <f t="shared" si="20"/>
        <v>50</v>
      </c>
    </row>
    <row r="29" spans="2:54" ht="13.2" customHeight="1">
      <c r="B29" s="56" t="s">
        <v>78</v>
      </c>
      <c r="C29" s="116"/>
      <c r="D29" s="154" t="str">
        <f t="shared" si="12"/>
        <v/>
      </c>
      <c r="E29" s="116"/>
      <c r="F29" s="156"/>
      <c r="G29" s="154" t="str">
        <f t="shared" si="13"/>
        <v/>
      </c>
      <c r="H29" s="167"/>
      <c r="I29" s="156"/>
      <c r="J29" s="155"/>
      <c r="K29" s="155"/>
      <c r="L29" s="155"/>
      <c r="M29" s="173"/>
      <c r="N29" s="56" t="s">
        <v>78</v>
      </c>
      <c r="O29" s="116"/>
      <c r="P29" s="154" t="str">
        <f t="shared" si="14"/>
        <v/>
      </c>
      <c r="Q29" s="116"/>
      <c r="R29" s="156"/>
      <c r="S29" s="154" t="str">
        <f t="shared" si="15"/>
        <v/>
      </c>
      <c r="T29" s="167"/>
      <c r="U29" s="156"/>
      <c r="V29" s="155"/>
      <c r="W29" s="155"/>
      <c r="X29" s="155"/>
      <c r="Z29" s="56" t="s">
        <v>78</v>
      </c>
      <c r="AA29" s="116"/>
      <c r="AB29" s="154" t="str">
        <f t="shared" si="16"/>
        <v/>
      </c>
      <c r="AC29" s="116"/>
      <c r="AD29" s="156"/>
      <c r="AE29" s="154" t="str">
        <f t="shared" si="17"/>
        <v/>
      </c>
      <c r="AF29" s="167"/>
      <c r="AG29" s="156"/>
      <c r="AH29" s="155"/>
      <c r="AI29" s="155"/>
      <c r="AJ29" s="155"/>
      <c r="AL29" s="56" t="s">
        <v>78</v>
      </c>
      <c r="AM29" s="116"/>
      <c r="AN29" s="154" t="str">
        <f t="shared" si="18"/>
        <v/>
      </c>
      <c r="AO29" s="116"/>
      <c r="AP29" s="156"/>
      <c r="AQ29" s="154" t="str">
        <f t="shared" si="19"/>
        <v/>
      </c>
      <c r="AR29" s="167"/>
      <c r="AS29" s="156"/>
      <c r="AT29" s="155"/>
      <c r="AU29" s="155"/>
      <c r="AV29" s="155"/>
      <c r="AX29" s="56" t="s">
        <v>78</v>
      </c>
      <c r="AY29" s="57">
        <v>10</v>
      </c>
      <c r="AZ29" s="57"/>
      <c r="BA29" s="58"/>
      <c r="BB29" s="40">
        <f t="shared" si="20"/>
        <v>75</v>
      </c>
    </row>
    <row r="30" spans="2:54" ht="13.2" customHeight="1">
      <c r="B30" s="56" t="s">
        <v>86</v>
      </c>
      <c r="C30" s="116"/>
      <c r="D30" s="154" t="str">
        <f t="shared" si="12"/>
        <v/>
      </c>
      <c r="E30" s="116"/>
      <c r="F30" s="156"/>
      <c r="G30" s="154" t="str">
        <f t="shared" si="13"/>
        <v/>
      </c>
      <c r="H30" s="167"/>
      <c r="I30" s="156"/>
      <c r="J30" s="155"/>
      <c r="K30" s="155"/>
      <c r="L30" s="155"/>
      <c r="M30" s="173"/>
      <c r="N30" s="56" t="s">
        <v>86</v>
      </c>
      <c r="O30" s="116"/>
      <c r="P30" s="154" t="str">
        <f t="shared" si="14"/>
        <v/>
      </c>
      <c r="Q30" s="116"/>
      <c r="R30" s="156"/>
      <c r="S30" s="154" t="str">
        <f t="shared" si="15"/>
        <v/>
      </c>
      <c r="T30" s="167"/>
      <c r="U30" s="156"/>
      <c r="V30" s="155"/>
      <c r="W30" s="155"/>
      <c r="X30" s="155"/>
      <c r="Z30" s="56" t="s">
        <v>86</v>
      </c>
      <c r="AA30" s="116"/>
      <c r="AB30" s="154" t="str">
        <f t="shared" si="16"/>
        <v/>
      </c>
      <c r="AC30" s="116"/>
      <c r="AD30" s="156"/>
      <c r="AE30" s="154" t="str">
        <f t="shared" si="17"/>
        <v/>
      </c>
      <c r="AF30" s="167"/>
      <c r="AG30" s="156"/>
      <c r="AH30" s="155"/>
      <c r="AI30" s="155"/>
      <c r="AJ30" s="155"/>
      <c r="AL30" s="56" t="s">
        <v>86</v>
      </c>
      <c r="AM30" s="116"/>
      <c r="AN30" s="154" t="str">
        <f t="shared" si="18"/>
        <v/>
      </c>
      <c r="AO30" s="116"/>
      <c r="AP30" s="156"/>
      <c r="AQ30" s="154" t="str">
        <f t="shared" si="19"/>
        <v/>
      </c>
      <c r="AR30" s="167"/>
      <c r="AS30" s="156"/>
      <c r="AT30" s="155"/>
      <c r="AU30" s="155"/>
      <c r="AV30" s="155"/>
      <c r="AX30" s="56" t="s">
        <v>86</v>
      </c>
      <c r="AY30" s="57">
        <v>10</v>
      </c>
      <c r="AZ30" s="57"/>
      <c r="BA30" s="58"/>
      <c r="BB30" s="40">
        <f t="shared" si="20"/>
        <v>60</v>
      </c>
    </row>
    <row r="31" spans="2:54" ht="13.2" customHeight="1">
      <c r="B31" s="56" t="s">
        <v>83</v>
      </c>
      <c r="C31" s="116"/>
      <c r="D31" s="154" t="str">
        <f t="shared" si="12"/>
        <v/>
      </c>
      <c r="E31" s="116"/>
      <c r="F31" s="156"/>
      <c r="G31" s="154" t="str">
        <f t="shared" si="13"/>
        <v/>
      </c>
      <c r="H31" s="167"/>
      <c r="I31" s="156"/>
      <c r="J31" s="155"/>
      <c r="K31" s="155"/>
      <c r="L31" s="155"/>
      <c r="M31" s="173"/>
      <c r="N31" s="56" t="s">
        <v>83</v>
      </c>
      <c r="O31" s="116"/>
      <c r="P31" s="154" t="str">
        <f t="shared" si="14"/>
        <v/>
      </c>
      <c r="Q31" s="116"/>
      <c r="R31" s="156"/>
      <c r="S31" s="154" t="str">
        <f t="shared" si="15"/>
        <v/>
      </c>
      <c r="T31" s="167"/>
      <c r="U31" s="156"/>
      <c r="V31" s="155"/>
      <c r="W31" s="155"/>
      <c r="X31" s="155"/>
      <c r="Z31" s="56" t="s">
        <v>83</v>
      </c>
      <c r="AA31" s="116"/>
      <c r="AB31" s="154" t="str">
        <f t="shared" si="16"/>
        <v/>
      </c>
      <c r="AC31" s="116"/>
      <c r="AD31" s="156"/>
      <c r="AE31" s="154" t="str">
        <f t="shared" si="17"/>
        <v/>
      </c>
      <c r="AF31" s="167"/>
      <c r="AG31" s="156"/>
      <c r="AH31" s="155"/>
      <c r="AI31" s="155"/>
      <c r="AJ31" s="155"/>
      <c r="AL31" s="56" t="s">
        <v>83</v>
      </c>
      <c r="AM31" s="116"/>
      <c r="AN31" s="154" t="str">
        <f t="shared" si="18"/>
        <v/>
      </c>
      <c r="AO31" s="116"/>
      <c r="AP31" s="156"/>
      <c r="AQ31" s="154" t="str">
        <f t="shared" si="19"/>
        <v/>
      </c>
      <c r="AR31" s="167"/>
      <c r="AS31" s="156"/>
      <c r="AT31" s="155"/>
      <c r="AU31" s="155"/>
      <c r="AV31" s="155"/>
      <c r="AX31" s="56" t="s">
        <v>83</v>
      </c>
      <c r="AY31" s="57">
        <v>10</v>
      </c>
      <c r="AZ31" s="57"/>
      <c r="BA31" s="58"/>
      <c r="BB31" s="40">
        <f t="shared" si="20"/>
        <v>32</v>
      </c>
    </row>
    <row r="32" spans="2:54" ht="13.2" customHeight="1">
      <c r="B32" s="56" t="s">
        <v>82</v>
      </c>
      <c r="C32" s="116"/>
      <c r="D32" s="154" t="str">
        <f t="shared" si="12"/>
        <v/>
      </c>
      <c r="E32" s="116"/>
      <c r="F32" s="156"/>
      <c r="G32" s="154" t="str">
        <f t="shared" si="13"/>
        <v/>
      </c>
      <c r="H32" s="167"/>
      <c r="I32" s="156"/>
      <c r="J32" s="155"/>
      <c r="K32" s="155"/>
      <c r="L32" s="155"/>
      <c r="M32" s="173"/>
      <c r="N32" s="56" t="s">
        <v>82</v>
      </c>
      <c r="O32" s="116"/>
      <c r="P32" s="154" t="str">
        <f t="shared" si="14"/>
        <v/>
      </c>
      <c r="Q32" s="116"/>
      <c r="R32" s="156"/>
      <c r="S32" s="154" t="str">
        <f t="shared" si="15"/>
        <v/>
      </c>
      <c r="T32" s="167"/>
      <c r="U32" s="156"/>
      <c r="V32" s="155"/>
      <c r="W32" s="155"/>
      <c r="X32" s="155"/>
      <c r="Z32" s="56" t="s">
        <v>82</v>
      </c>
      <c r="AA32" s="116"/>
      <c r="AB32" s="154" t="str">
        <f t="shared" si="16"/>
        <v/>
      </c>
      <c r="AC32" s="116"/>
      <c r="AD32" s="156"/>
      <c r="AE32" s="154" t="str">
        <f t="shared" si="17"/>
        <v/>
      </c>
      <c r="AF32" s="167"/>
      <c r="AG32" s="156"/>
      <c r="AH32" s="155"/>
      <c r="AI32" s="155"/>
      <c r="AJ32" s="155"/>
      <c r="AL32" s="56" t="s">
        <v>82</v>
      </c>
      <c r="AM32" s="116"/>
      <c r="AN32" s="154" t="str">
        <f t="shared" si="18"/>
        <v/>
      </c>
      <c r="AO32" s="116"/>
      <c r="AP32" s="156"/>
      <c r="AQ32" s="154" t="str">
        <f t="shared" si="19"/>
        <v/>
      </c>
      <c r="AR32" s="167"/>
      <c r="AS32" s="156"/>
      <c r="AT32" s="155"/>
      <c r="AU32" s="155"/>
      <c r="AV32" s="155"/>
      <c r="AX32" s="56" t="s">
        <v>82</v>
      </c>
      <c r="AY32" s="57"/>
      <c r="AZ32" s="57"/>
      <c r="BA32" s="58"/>
      <c r="BB32" s="40">
        <f t="shared" si="20"/>
        <v>0</v>
      </c>
    </row>
    <row r="33" spans="2:54" ht="13.2" customHeight="1">
      <c r="B33" s="56" t="s">
        <v>81</v>
      </c>
      <c r="C33" s="116"/>
      <c r="D33" s="154" t="str">
        <f t="shared" si="12"/>
        <v/>
      </c>
      <c r="E33" s="116"/>
      <c r="F33" s="156"/>
      <c r="G33" s="154" t="str">
        <f t="shared" si="13"/>
        <v/>
      </c>
      <c r="H33" s="167"/>
      <c r="I33" s="156"/>
      <c r="J33" s="155"/>
      <c r="K33" s="155"/>
      <c r="L33" s="155"/>
      <c r="M33" s="173"/>
      <c r="N33" s="56" t="s">
        <v>81</v>
      </c>
      <c r="O33" s="116"/>
      <c r="P33" s="154" t="str">
        <f t="shared" si="14"/>
        <v/>
      </c>
      <c r="Q33" s="116"/>
      <c r="R33" s="156"/>
      <c r="S33" s="154" t="str">
        <f t="shared" si="15"/>
        <v/>
      </c>
      <c r="T33" s="167"/>
      <c r="U33" s="156"/>
      <c r="V33" s="155"/>
      <c r="W33" s="155"/>
      <c r="X33" s="155"/>
      <c r="Z33" s="56" t="s">
        <v>81</v>
      </c>
      <c r="AA33" s="116"/>
      <c r="AB33" s="154" t="str">
        <f t="shared" si="16"/>
        <v/>
      </c>
      <c r="AC33" s="116"/>
      <c r="AD33" s="156"/>
      <c r="AE33" s="154" t="str">
        <f t="shared" si="17"/>
        <v/>
      </c>
      <c r="AF33" s="167"/>
      <c r="AG33" s="156"/>
      <c r="AH33" s="155"/>
      <c r="AI33" s="155"/>
      <c r="AJ33" s="155"/>
      <c r="AL33" s="56" t="s">
        <v>81</v>
      </c>
      <c r="AM33" s="116"/>
      <c r="AN33" s="154" t="str">
        <f t="shared" si="18"/>
        <v/>
      </c>
      <c r="AO33" s="116"/>
      <c r="AP33" s="156"/>
      <c r="AQ33" s="154" t="str">
        <f t="shared" si="19"/>
        <v/>
      </c>
      <c r="AR33" s="167"/>
      <c r="AS33" s="156"/>
      <c r="AT33" s="155"/>
      <c r="AU33" s="155"/>
      <c r="AV33" s="155"/>
      <c r="AX33" s="56" t="s">
        <v>81</v>
      </c>
      <c r="AY33" s="57">
        <v>10</v>
      </c>
      <c r="AZ33" s="57"/>
      <c r="BA33" s="58"/>
      <c r="BB33" s="40">
        <f t="shared" si="20"/>
        <v>45</v>
      </c>
    </row>
    <row r="34" spans="2:54" ht="13.2" customHeight="1">
      <c r="B34" s="56" t="s">
        <v>85</v>
      </c>
      <c r="C34" s="116"/>
      <c r="D34" s="154" t="str">
        <f t="shared" si="12"/>
        <v/>
      </c>
      <c r="E34" s="116"/>
      <c r="F34" s="156"/>
      <c r="G34" s="154" t="str">
        <f t="shared" si="13"/>
        <v/>
      </c>
      <c r="H34" s="167"/>
      <c r="I34" s="156"/>
      <c r="J34" s="155"/>
      <c r="K34" s="155"/>
      <c r="L34" s="155"/>
      <c r="M34" s="173"/>
      <c r="N34" s="56" t="s">
        <v>85</v>
      </c>
      <c r="O34" s="116"/>
      <c r="P34" s="154" t="str">
        <f t="shared" si="14"/>
        <v/>
      </c>
      <c r="Q34" s="116"/>
      <c r="R34" s="156"/>
      <c r="S34" s="154" t="str">
        <f t="shared" si="15"/>
        <v/>
      </c>
      <c r="T34" s="167"/>
      <c r="U34" s="156"/>
      <c r="V34" s="155"/>
      <c r="W34" s="155"/>
      <c r="X34" s="155"/>
      <c r="Z34" s="56" t="s">
        <v>85</v>
      </c>
      <c r="AA34" s="116"/>
      <c r="AB34" s="154" t="str">
        <f t="shared" si="16"/>
        <v/>
      </c>
      <c r="AC34" s="116"/>
      <c r="AD34" s="156"/>
      <c r="AE34" s="154" t="str">
        <f t="shared" si="17"/>
        <v/>
      </c>
      <c r="AF34" s="167"/>
      <c r="AG34" s="156"/>
      <c r="AH34" s="155"/>
      <c r="AI34" s="155"/>
      <c r="AJ34" s="155"/>
      <c r="AL34" s="56" t="s">
        <v>85</v>
      </c>
      <c r="AM34" s="116"/>
      <c r="AN34" s="154" t="str">
        <f t="shared" si="18"/>
        <v/>
      </c>
      <c r="AO34" s="116"/>
      <c r="AP34" s="156"/>
      <c r="AQ34" s="154" t="str">
        <f t="shared" si="19"/>
        <v/>
      </c>
      <c r="AR34" s="167"/>
      <c r="AS34" s="156"/>
      <c r="AT34" s="155"/>
      <c r="AU34" s="155"/>
      <c r="AV34" s="155"/>
      <c r="AX34" s="56" t="s">
        <v>85</v>
      </c>
      <c r="AY34" s="57">
        <v>10</v>
      </c>
      <c r="AZ34" s="57"/>
      <c r="BA34" s="58"/>
      <c r="BB34" s="40">
        <f t="shared" si="20"/>
        <v>40</v>
      </c>
    </row>
    <row r="35" spans="2:54" ht="13.2" customHeight="1">
      <c r="B35" s="56" t="s">
        <v>88</v>
      </c>
      <c r="C35" s="116"/>
      <c r="D35" s="154" t="str">
        <f t="shared" si="12"/>
        <v/>
      </c>
      <c r="E35" s="116"/>
      <c r="F35" s="156"/>
      <c r="G35" s="154" t="str">
        <f t="shared" si="13"/>
        <v/>
      </c>
      <c r="H35" s="167"/>
      <c r="I35" s="156"/>
      <c r="J35" s="155"/>
      <c r="K35" s="155"/>
      <c r="L35" s="155"/>
      <c r="M35" s="173"/>
      <c r="N35" s="56" t="s">
        <v>88</v>
      </c>
      <c r="O35" s="116"/>
      <c r="P35" s="154" t="str">
        <f t="shared" si="14"/>
        <v/>
      </c>
      <c r="Q35" s="116"/>
      <c r="R35" s="156"/>
      <c r="S35" s="154" t="str">
        <f t="shared" si="15"/>
        <v/>
      </c>
      <c r="T35" s="167"/>
      <c r="U35" s="156"/>
      <c r="V35" s="155"/>
      <c r="W35" s="155"/>
      <c r="X35" s="155"/>
      <c r="Z35" s="56" t="s">
        <v>88</v>
      </c>
      <c r="AA35" s="116"/>
      <c r="AB35" s="154" t="str">
        <f t="shared" si="16"/>
        <v/>
      </c>
      <c r="AC35" s="116"/>
      <c r="AD35" s="156"/>
      <c r="AE35" s="154" t="str">
        <f t="shared" si="17"/>
        <v/>
      </c>
      <c r="AF35" s="167"/>
      <c r="AG35" s="156"/>
      <c r="AH35" s="155"/>
      <c r="AI35" s="155"/>
      <c r="AJ35" s="155"/>
      <c r="AL35" s="56" t="s">
        <v>88</v>
      </c>
      <c r="AM35" s="116"/>
      <c r="AN35" s="154" t="str">
        <f t="shared" si="18"/>
        <v/>
      </c>
      <c r="AO35" s="116"/>
      <c r="AP35" s="156"/>
      <c r="AQ35" s="154" t="str">
        <f t="shared" si="19"/>
        <v/>
      </c>
      <c r="AR35" s="167"/>
      <c r="AS35" s="156"/>
      <c r="AT35" s="155"/>
      <c r="AU35" s="155"/>
      <c r="AV35" s="155"/>
      <c r="AX35" s="56" t="s">
        <v>88</v>
      </c>
      <c r="AY35" s="57"/>
      <c r="AZ35" s="57"/>
      <c r="BA35" s="58"/>
      <c r="BB35" s="40">
        <f t="shared" si="20"/>
        <v>0</v>
      </c>
    </row>
    <row r="36" spans="2:54" ht="13.2" customHeight="1">
      <c r="B36" s="56" t="s">
        <v>87</v>
      </c>
      <c r="C36" s="116"/>
      <c r="D36" s="154" t="str">
        <f t="shared" si="12"/>
        <v/>
      </c>
      <c r="E36" s="116"/>
      <c r="F36" s="156"/>
      <c r="G36" s="154" t="str">
        <f t="shared" si="13"/>
        <v/>
      </c>
      <c r="H36" s="167"/>
      <c r="I36" s="156"/>
      <c r="J36" s="155"/>
      <c r="K36" s="155"/>
      <c r="L36" s="155"/>
      <c r="M36" s="173"/>
      <c r="N36" s="56" t="s">
        <v>87</v>
      </c>
      <c r="O36" s="116"/>
      <c r="P36" s="154" t="str">
        <f t="shared" si="14"/>
        <v/>
      </c>
      <c r="Q36" s="116"/>
      <c r="R36" s="156"/>
      <c r="S36" s="154" t="str">
        <f t="shared" si="15"/>
        <v/>
      </c>
      <c r="T36" s="167"/>
      <c r="U36" s="156"/>
      <c r="V36" s="155"/>
      <c r="W36" s="155"/>
      <c r="X36" s="155"/>
      <c r="Z36" s="56" t="s">
        <v>87</v>
      </c>
      <c r="AA36" s="116"/>
      <c r="AB36" s="154" t="str">
        <f t="shared" si="16"/>
        <v/>
      </c>
      <c r="AC36" s="116"/>
      <c r="AD36" s="156"/>
      <c r="AE36" s="154" t="str">
        <f t="shared" si="17"/>
        <v/>
      </c>
      <c r="AF36" s="167"/>
      <c r="AG36" s="156"/>
      <c r="AH36" s="155"/>
      <c r="AI36" s="155"/>
      <c r="AJ36" s="155"/>
      <c r="AL36" s="56" t="s">
        <v>87</v>
      </c>
      <c r="AM36" s="116"/>
      <c r="AN36" s="154" t="str">
        <f t="shared" si="18"/>
        <v/>
      </c>
      <c r="AO36" s="116"/>
      <c r="AP36" s="156"/>
      <c r="AQ36" s="154" t="str">
        <f t="shared" si="19"/>
        <v/>
      </c>
      <c r="AR36" s="167"/>
      <c r="AS36" s="156"/>
      <c r="AT36" s="155"/>
      <c r="AU36" s="155"/>
      <c r="AV36" s="155"/>
      <c r="AX36" s="56" t="s">
        <v>87</v>
      </c>
      <c r="AY36" s="57">
        <v>10</v>
      </c>
      <c r="AZ36" s="57"/>
      <c r="BA36" s="58"/>
      <c r="BB36" s="40">
        <f t="shared" si="20"/>
        <v>120</v>
      </c>
    </row>
    <row r="37" spans="2:54" ht="13.2" customHeight="1">
      <c r="B37" s="56" t="s">
        <v>84</v>
      </c>
      <c r="C37" s="116"/>
      <c r="D37" s="154" t="str">
        <f t="shared" si="12"/>
        <v/>
      </c>
      <c r="E37" s="116"/>
      <c r="F37" s="156"/>
      <c r="G37" s="154" t="str">
        <f t="shared" si="13"/>
        <v/>
      </c>
      <c r="H37" s="167"/>
      <c r="I37" s="156"/>
      <c r="J37" s="155"/>
      <c r="K37" s="155"/>
      <c r="L37" s="155"/>
      <c r="M37" s="173"/>
      <c r="N37" s="56" t="s">
        <v>84</v>
      </c>
      <c r="O37" s="116"/>
      <c r="P37" s="154" t="str">
        <f t="shared" si="14"/>
        <v/>
      </c>
      <c r="Q37" s="116"/>
      <c r="R37" s="156"/>
      <c r="S37" s="154" t="str">
        <f t="shared" si="15"/>
        <v/>
      </c>
      <c r="T37" s="167"/>
      <c r="U37" s="156"/>
      <c r="V37" s="155"/>
      <c r="W37" s="155"/>
      <c r="X37" s="155"/>
      <c r="Z37" s="56" t="s">
        <v>84</v>
      </c>
      <c r="AA37" s="116"/>
      <c r="AB37" s="154" t="str">
        <f t="shared" si="16"/>
        <v/>
      </c>
      <c r="AC37" s="116"/>
      <c r="AD37" s="156"/>
      <c r="AE37" s="154" t="str">
        <f t="shared" si="17"/>
        <v/>
      </c>
      <c r="AF37" s="167"/>
      <c r="AG37" s="156"/>
      <c r="AH37" s="155"/>
      <c r="AI37" s="155"/>
      <c r="AJ37" s="155"/>
      <c r="AL37" s="56" t="s">
        <v>84</v>
      </c>
      <c r="AM37" s="116"/>
      <c r="AN37" s="154" t="str">
        <f t="shared" si="18"/>
        <v/>
      </c>
      <c r="AO37" s="116"/>
      <c r="AP37" s="156"/>
      <c r="AQ37" s="154" t="str">
        <f t="shared" si="19"/>
        <v/>
      </c>
      <c r="AR37" s="167"/>
      <c r="AS37" s="156"/>
      <c r="AT37" s="155"/>
      <c r="AU37" s="155"/>
      <c r="AV37" s="155"/>
      <c r="AX37" s="56" t="s">
        <v>84</v>
      </c>
      <c r="AY37" s="57"/>
      <c r="AZ37" s="57"/>
      <c r="BA37" s="58"/>
      <c r="BB37" s="40">
        <f t="shared" si="20"/>
        <v>72</v>
      </c>
    </row>
    <row r="38" spans="2:54" ht="13.2" customHeight="1" thickBot="1">
      <c r="B38" s="43"/>
      <c r="C38" s="158"/>
      <c r="D38" s="159" t="str">
        <f t="shared" si="12"/>
        <v/>
      </c>
      <c r="E38" s="158"/>
      <c r="F38" s="170"/>
      <c r="G38" s="159" t="str">
        <f t="shared" si="13"/>
        <v/>
      </c>
      <c r="H38" s="169"/>
      <c r="I38" s="161"/>
      <c r="J38" s="160"/>
      <c r="K38" s="160"/>
      <c r="L38" s="160"/>
      <c r="M38" s="173"/>
      <c r="N38" s="43"/>
      <c r="O38" s="158"/>
      <c r="P38" s="159" t="str">
        <f t="shared" si="14"/>
        <v/>
      </c>
      <c r="Q38" s="158"/>
      <c r="R38" s="170"/>
      <c r="S38" s="159" t="str">
        <f t="shared" si="15"/>
        <v/>
      </c>
      <c r="T38" s="169"/>
      <c r="U38" s="161"/>
      <c r="V38" s="160"/>
      <c r="W38" s="160"/>
      <c r="X38" s="160"/>
      <c r="Z38" s="43"/>
      <c r="AA38" s="158"/>
      <c r="AB38" s="159" t="str">
        <f t="shared" si="16"/>
        <v/>
      </c>
      <c r="AC38" s="158"/>
      <c r="AD38" s="170"/>
      <c r="AE38" s="159" t="str">
        <f t="shared" si="17"/>
        <v/>
      </c>
      <c r="AF38" s="169"/>
      <c r="AG38" s="161"/>
      <c r="AH38" s="160"/>
      <c r="AI38" s="160"/>
      <c r="AJ38" s="160"/>
      <c r="AL38" s="43"/>
      <c r="AM38" s="158"/>
      <c r="AN38" s="159" t="str">
        <f t="shared" si="18"/>
        <v/>
      </c>
      <c r="AO38" s="158"/>
      <c r="AP38" s="170"/>
      <c r="AQ38" s="159" t="str">
        <f t="shared" si="19"/>
        <v/>
      </c>
      <c r="AR38" s="169"/>
      <c r="AS38" s="161"/>
      <c r="AT38" s="160"/>
      <c r="AU38" s="160"/>
      <c r="AV38" s="160"/>
      <c r="AX38" s="43"/>
      <c r="AY38" s="61"/>
      <c r="AZ38" s="61"/>
      <c r="BA38" s="43"/>
      <c r="BB38" s="178">
        <f t="shared" si="20"/>
        <v>0</v>
      </c>
    </row>
  </sheetData>
  <mergeCells count="39">
    <mergeCell ref="D2:H2"/>
    <mergeCell ref="I2:J2"/>
    <mergeCell ref="B21:B22"/>
    <mergeCell ref="K21:L21"/>
    <mergeCell ref="K2:L2"/>
    <mergeCell ref="B2:B3"/>
    <mergeCell ref="D21:H21"/>
    <mergeCell ref="I21:J21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topLeftCell="B1" workbookViewId="0">
      <selection activeCell="H26" sqref="H26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8" width="1.109375" style="1" customWidth="1"/>
    <col min="39" max="39" width="8.88671875" style="1"/>
    <col min="40" max="40" width="8.88671875" style="1" customWidth="1"/>
    <col min="41" max="41" width="8.88671875" style="1"/>
    <col min="42" max="42" width="8.88671875" style="1" customWidth="1"/>
    <col min="43" max="43" width="10" style="1" customWidth="1"/>
    <col min="44" max="16384" width="8.88671875" style="1"/>
  </cols>
  <sheetData>
    <row r="1" spans="2:43" ht="13.2" customHeight="1" thickBot="1">
      <c r="J1" s="2"/>
      <c r="S1" s="2"/>
      <c r="AB1" s="2"/>
    </row>
    <row r="2" spans="2:43" ht="13.2" customHeight="1" thickBot="1">
      <c r="B2" s="197"/>
      <c r="C2" s="199" t="s">
        <v>60</v>
      </c>
      <c r="D2" s="200"/>
      <c r="E2" s="201"/>
      <c r="F2" s="3" t="s">
        <v>31</v>
      </c>
      <c r="G2" s="4" t="s">
        <v>32</v>
      </c>
      <c r="H2" s="202">
        <v>42393</v>
      </c>
      <c r="I2" s="203"/>
      <c r="J2" s="2"/>
      <c r="K2" s="197"/>
      <c r="L2" s="199" t="s">
        <v>100</v>
      </c>
      <c r="M2" s="200"/>
      <c r="N2" s="201"/>
      <c r="O2" s="114" t="s">
        <v>31</v>
      </c>
      <c r="P2" s="113" t="s">
        <v>32</v>
      </c>
      <c r="Q2" s="202">
        <v>42463</v>
      </c>
      <c r="R2" s="203"/>
      <c r="S2" s="2"/>
      <c r="T2" s="197"/>
      <c r="U2" s="199" t="s">
        <v>61</v>
      </c>
      <c r="V2" s="200"/>
      <c r="W2" s="201"/>
      <c r="X2" s="114" t="s">
        <v>31</v>
      </c>
      <c r="Y2" s="113" t="s">
        <v>32</v>
      </c>
      <c r="Z2" s="202">
        <v>42484</v>
      </c>
      <c r="AA2" s="203"/>
      <c r="AB2" s="2"/>
      <c r="AC2" s="197"/>
      <c r="AD2" s="199" t="s">
        <v>101</v>
      </c>
      <c r="AE2" s="200"/>
      <c r="AF2" s="201"/>
      <c r="AG2" s="114" t="s">
        <v>31</v>
      </c>
      <c r="AH2" s="113" t="s">
        <v>32</v>
      </c>
      <c r="AI2" s="202">
        <v>42526</v>
      </c>
      <c r="AJ2" s="203"/>
      <c r="AM2" s="197"/>
      <c r="AN2" s="181" t="s">
        <v>34</v>
      </c>
      <c r="AO2" s="185"/>
      <c r="AP2" s="185"/>
      <c r="AQ2" s="206"/>
    </row>
    <row r="3" spans="2:43" ht="13.2" customHeight="1" thickBot="1">
      <c r="B3" s="198"/>
      <c r="C3" s="5" t="s">
        <v>26</v>
      </c>
      <c r="D3" s="6" t="s">
        <v>27</v>
      </c>
      <c r="E3" s="7" t="s">
        <v>96</v>
      </c>
      <c r="F3" s="8" t="s">
        <v>40</v>
      </c>
      <c r="G3" s="9" t="s">
        <v>11</v>
      </c>
      <c r="H3" s="10" t="s">
        <v>12</v>
      </c>
      <c r="I3" s="11" t="s">
        <v>10</v>
      </c>
      <c r="J3" s="2"/>
      <c r="K3" s="198"/>
      <c r="L3" s="5" t="s">
        <v>26</v>
      </c>
      <c r="M3" s="6" t="s">
        <v>27</v>
      </c>
      <c r="N3" s="7" t="s">
        <v>96</v>
      </c>
      <c r="O3" s="8" t="s">
        <v>40</v>
      </c>
      <c r="P3" s="9" t="s">
        <v>11</v>
      </c>
      <c r="Q3" s="10" t="s">
        <v>12</v>
      </c>
      <c r="R3" s="11" t="s">
        <v>10</v>
      </c>
      <c r="S3" s="2"/>
      <c r="T3" s="198"/>
      <c r="U3" s="5" t="s">
        <v>26</v>
      </c>
      <c r="V3" s="6" t="s">
        <v>27</v>
      </c>
      <c r="W3" s="7" t="s">
        <v>96</v>
      </c>
      <c r="X3" s="8" t="s">
        <v>40</v>
      </c>
      <c r="Y3" s="9" t="s">
        <v>11</v>
      </c>
      <c r="Z3" s="10" t="s">
        <v>12</v>
      </c>
      <c r="AA3" s="11" t="s">
        <v>10</v>
      </c>
      <c r="AB3" s="2"/>
      <c r="AC3" s="198"/>
      <c r="AD3" s="5" t="s">
        <v>26</v>
      </c>
      <c r="AE3" s="6" t="s">
        <v>27</v>
      </c>
      <c r="AF3" s="7" t="s">
        <v>96</v>
      </c>
      <c r="AG3" s="8" t="s">
        <v>40</v>
      </c>
      <c r="AH3" s="9" t="s">
        <v>11</v>
      </c>
      <c r="AI3" s="10" t="s">
        <v>12</v>
      </c>
      <c r="AJ3" s="11" t="s">
        <v>10</v>
      </c>
      <c r="AM3" s="198"/>
      <c r="AN3" s="61" t="s">
        <v>36</v>
      </c>
      <c r="AO3" s="75" t="s">
        <v>42</v>
      </c>
      <c r="AP3" s="61" t="s">
        <v>33</v>
      </c>
      <c r="AQ3" s="96" t="s">
        <v>72</v>
      </c>
    </row>
    <row r="4" spans="2:43" ht="13.2" customHeight="1">
      <c r="B4" s="12" t="s">
        <v>74</v>
      </c>
      <c r="C4" s="13">
        <v>7</v>
      </c>
      <c r="D4" s="14">
        <v>3</v>
      </c>
      <c r="E4" s="176">
        <f>IF(C4="","",C4*5)</f>
        <v>35</v>
      </c>
      <c r="F4" s="12">
        <v>10</v>
      </c>
      <c r="G4" s="13"/>
      <c r="H4" s="14">
        <v>2</v>
      </c>
      <c r="I4" s="15">
        <v>10</v>
      </c>
      <c r="J4" s="2"/>
      <c r="K4" s="12" t="s">
        <v>74</v>
      </c>
      <c r="L4" s="13"/>
      <c r="M4" s="14"/>
      <c r="N4" s="176" t="str">
        <f>IF(L4="","",L4*5)</f>
        <v/>
      </c>
      <c r="O4" s="12"/>
      <c r="P4" s="13"/>
      <c r="Q4" s="14"/>
      <c r="R4" s="15"/>
      <c r="S4" s="2"/>
      <c r="T4" s="12" t="s">
        <v>74</v>
      </c>
      <c r="U4" s="13"/>
      <c r="V4" s="14"/>
      <c r="W4" s="176" t="str">
        <f>IF(U4="","",U4*5)</f>
        <v/>
      </c>
      <c r="X4" s="12"/>
      <c r="Y4" s="13"/>
      <c r="Z4" s="14"/>
      <c r="AA4" s="15"/>
      <c r="AB4" s="2"/>
      <c r="AC4" s="12" t="s">
        <v>74</v>
      </c>
      <c r="AD4" s="13"/>
      <c r="AE4" s="14"/>
      <c r="AF4" s="176" t="str">
        <f>IF(AD4="","",AD4*5)</f>
        <v/>
      </c>
      <c r="AG4" s="12"/>
      <c r="AH4" s="13"/>
      <c r="AI4" s="14"/>
      <c r="AJ4" s="15"/>
      <c r="AM4" s="12" t="s">
        <v>74</v>
      </c>
      <c r="AN4" s="50">
        <f t="shared" ref="AN4:AN19" si="0">SUM(C4,L4,U4,AD4,C23,L23,U23,AD23)</f>
        <v>7</v>
      </c>
      <c r="AO4" s="63">
        <f t="shared" ref="AO4:AO19" si="1">SUM(D4,M4,V4,AE4,D23,M23,V23,AE23)</f>
        <v>3</v>
      </c>
      <c r="AP4" s="100">
        <f t="shared" ref="AP4:AP10" si="2">IF(AN4=0,"0.00%",AN4/(AN4+AO4))</f>
        <v>0.7</v>
      </c>
      <c r="AQ4" s="21">
        <v>1</v>
      </c>
    </row>
    <row r="5" spans="2:43" ht="13.2" customHeight="1">
      <c r="B5" s="12" t="s">
        <v>76</v>
      </c>
      <c r="C5" s="17">
        <v>0</v>
      </c>
      <c r="D5" s="18">
        <v>10</v>
      </c>
      <c r="E5" s="22">
        <f t="shared" ref="E5:E19" si="3">IF(C5="","",C5*5)</f>
        <v>0</v>
      </c>
      <c r="F5" s="16"/>
      <c r="G5" s="17"/>
      <c r="H5" s="18"/>
      <c r="I5" s="19">
        <v>10</v>
      </c>
      <c r="J5" s="2"/>
      <c r="K5" s="12" t="s">
        <v>76</v>
      </c>
      <c r="L5" s="17"/>
      <c r="M5" s="18"/>
      <c r="N5" s="22" t="str">
        <f t="shared" ref="N5:N19" si="4">IF(L5="","",L5*5)</f>
        <v/>
      </c>
      <c r="O5" s="16"/>
      <c r="P5" s="17"/>
      <c r="Q5" s="18"/>
      <c r="R5" s="19"/>
      <c r="S5" s="2"/>
      <c r="T5" s="12" t="s">
        <v>76</v>
      </c>
      <c r="U5" s="17"/>
      <c r="V5" s="18"/>
      <c r="W5" s="22" t="str">
        <f t="shared" ref="W5:W19" si="5">IF(U5="","",U5*5)</f>
        <v/>
      </c>
      <c r="X5" s="16"/>
      <c r="Y5" s="17"/>
      <c r="Z5" s="18"/>
      <c r="AA5" s="19"/>
      <c r="AB5" s="2"/>
      <c r="AC5" s="12" t="s">
        <v>76</v>
      </c>
      <c r="AD5" s="17"/>
      <c r="AE5" s="18"/>
      <c r="AF5" s="22" t="str">
        <f t="shared" ref="AF5:AF19" si="6">IF(AD5="","",AD5*5)</f>
        <v/>
      </c>
      <c r="AG5" s="16"/>
      <c r="AH5" s="17"/>
      <c r="AI5" s="18"/>
      <c r="AJ5" s="19"/>
      <c r="AM5" s="12" t="s">
        <v>76</v>
      </c>
      <c r="AN5" s="57">
        <f t="shared" si="0"/>
        <v>0</v>
      </c>
      <c r="AO5" s="64">
        <f t="shared" si="1"/>
        <v>10</v>
      </c>
      <c r="AP5" s="101" t="str">
        <f t="shared" si="2"/>
        <v>0.00%</v>
      </c>
      <c r="AQ5" s="22"/>
    </row>
    <row r="6" spans="2:43" ht="13.2" customHeight="1">
      <c r="B6" s="12" t="s">
        <v>75</v>
      </c>
      <c r="C6" s="17">
        <v>7</v>
      </c>
      <c r="D6" s="18">
        <v>3</v>
      </c>
      <c r="E6" s="22">
        <f t="shared" si="3"/>
        <v>35</v>
      </c>
      <c r="F6" s="16"/>
      <c r="G6" s="17"/>
      <c r="H6" s="18">
        <v>1</v>
      </c>
      <c r="I6" s="19">
        <v>10</v>
      </c>
      <c r="J6" s="2"/>
      <c r="K6" s="12" t="s">
        <v>75</v>
      </c>
      <c r="L6" s="17"/>
      <c r="M6" s="18"/>
      <c r="N6" s="22" t="str">
        <f t="shared" si="4"/>
        <v/>
      </c>
      <c r="O6" s="16"/>
      <c r="P6" s="17"/>
      <c r="Q6" s="18"/>
      <c r="R6" s="19"/>
      <c r="S6" s="2"/>
      <c r="T6" s="12" t="s">
        <v>75</v>
      </c>
      <c r="U6" s="17"/>
      <c r="V6" s="18"/>
      <c r="W6" s="22" t="str">
        <f t="shared" si="5"/>
        <v/>
      </c>
      <c r="X6" s="16"/>
      <c r="Y6" s="17"/>
      <c r="Z6" s="18"/>
      <c r="AA6" s="19"/>
      <c r="AB6" s="2"/>
      <c r="AC6" s="12" t="s">
        <v>75</v>
      </c>
      <c r="AD6" s="17"/>
      <c r="AE6" s="18"/>
      <c r="AF6" s="22" t="str">
        <f t="shared" si="6"/>
        <v/>
      </c>
      <c r="AG6" s="16"/>
      <c r="AH6" s="17"/>
      <c r="AI6" s="18"/>
      <c r="AJ6" s="19"/>
      <c r="AM6" s="12" t="s">
        <v>75</v>
      </c>
      <c r="AN6" s="57">
        <f t="shared" si="0"/>
        <v>7</v>
      </c>
      <c r="AO6" s="64">
        <f t="shared" si="1"/>
        <v>3</v>
      </c>
      <c r="AP6" s="101">
        <f t="shared" si="2"/>
        <v>0.7</v>
      </c>
      <c r="AQ6" s="22">
        <v>1</v>
      </c>
    </row>
    <row r="7" spans="2:43" ht="13.2" customHeight="1">
      <c r="B7" s="12" t="s">
        <v>77</v>
      </c>
      <c r="C7" s="17"/>
      <c r="D7" s="18"/>
      <c r="E7" s="22" t="str">
        <f t="shared" si="3"/>
        <v/>
      </c>
      <c r="F7" s="16"/>
      <c r="G7" s="17"/>
      <c r="H7" s="18"/>
      <c r="I7" s="19"/>
      <c r="J7" s="2"/>
      <c r="K7" s="12" t="s">
        <v>77</v>
      </c>
      <c r="L7" s="17"/>
      <c r="M7" s="18"/>
      <c r="N7" s="22" t="str">
        <f t="shared" si="4"/>
        <v/>
      </c>
      <c r="O7" s="16"/>
      <c r="P7" s="17"/>
      <c r="Q7" s="18"/>
      <c r="R7" s="19"/>
      <c r="S7" s="2"/>
      <c r="T7" s="12" t="s">
        <v>77</v>
      </c>
      <c r="U7" s="17"/>
      <c r="V7" s="18"/>
      <c r="W7" s="22" t="str">
        <f t="shared" si="5"/>
        <v/>
      </c>
      <c r="X7" s="16"/>
      <c r="Y7" s="17"/>
      <c r="Z7" s="18"/>
      <c r="AA7" s="19"/>
      <c r="AB7" s="2"/>
      <c r="AC7" s="12" t="s">
        <v>77</v>
      </c>
      <c r="AD7" s="17"/>
      <c r="AE7" s="18"/>
      <c r="AF7" s="22" t="str">
        <f t="shared" si="6"/>
        <v/>
      </c>
      <c r="AG7" s="16"/>
      <c r="AH7" s="17"/>
      <c r="AI7" s="18"/>
      <c r="AJ7" s="19"/>
      <c r="AM7" s="12" t="s">
        <v>77</v>
      </c>
      <c r="AN7" s="57">
        <f t="shared" si="0"/>
        <v>0</v>
      </c>
      <c r="AO7" s="64">
        <f t="shared" si="1"/>
        <v>0</v>
      </c>
      <c r="AP7" s="101" t="str">
        <f t="shared" si="2"/>
        <v>0.00%</v>
      </c>
      <c r="AQ7" s="22"/>
    </row>
    <row r="8" spans="2:43" ht="13.2" customHeight="1">
      <c r="B8" s="12" t="s">
        <v>79</v>
      </c>
      <c r="C8" s="17"/>
      <c r="D8" s="18"/>
      <c r="E8" s="22" t="str">
        <f t="shared" si="3"/>
        <v/>
      </c>
      <c r="F8" s="16"/>
      <c r="G8" s="17"/>
      <c r="H8" s="18"/>
      <c r="I8" s="19"/>
      <c r="J8" s="2"/>
      <c r="K8" s="12" t="s">
        <v>79</v>
      </c>
      <c r="L8" s="17"/>
      <c r="M8" s="18"/>
      <c r="N8" s="22" t="str">
        <f t="shared" si="4"/>
        <v/>
      </c>
      <c r="O8" s="16"/>
      <c r="P8" s="17"/>
      <c r="Q8" s="18"/>
      <c r="R8" s="19"/>
      <c r="S8" s="2"/>
      <c r="T8" s="12" t="s">
        <v>79</v>
      </c>
      <c r="U8" s="17"/>
      <c r="V8" s="18"/>
      <c r="W8" s="22" t="str">
        <f t="shared" si="5"/>
        <v/>
      </c>
      <c r="X8" s="16"/>
      <c r="Y8" s="17"/>
      <c r="Z8" s="18"/>
      <c r="AA8" s="19"/>
      <c r="AB8" s="2"/>
      <c r="AC8" s="12" t="s">
        <v>79</v>
      </c>
      <c r="AD8" s="17"/>
      <c r="AE8" s="18"/>
      <c r="AF8" s="22" t="str">
        <f t="shared" si="6"/>
        <v/>
      </c>
      <c r="AG8" s="16"/>
      <c r="AH8" s="17"/>
      <c r="AI8" s="18"/>
      <c r="AJ8" s="19"/>
      <c r="AM8" s="12" t="s">
        <v>79</v>
      </c>
      <c r="AN8" s="57">
        <f t="shared" si="0"/>
        <v>0</v>
      </c>
      <c r="AO8" s="64">
        <f t="shared" si="1"/>
        <v>0</v>
      </c>
      <c r="AP8" s="101" t="str">
        <f t="shared" si="2"/>
        <v>0.00%</v>
      </c>
      <c r="AQ8" s="22"/>
    </row>
    <row r="9" spans="2:43" ht="13.2" customHeight="1">
      <c r="B9" s="12" t="s">
        <v>80</v>
      </c>
      <c r="C9" s="17">
        <v>3</v>
      </c>
      <c r="D9" s="18">
        <v>7</v>
      </c>
      <c r="E9" s="22">
        <f t="shared" si="3"/>
        <v>15</v>
      </c>
      <c r="F9" s="16"/>
      <c r="G9" s="17"/>
      <c r="H9" s="18"/>
      <c r="I9" s="19">
        <v>10</v>
      </c>
      <c r="J9" s="2"/>
      <c r="K9" s="12" t="s">
        <v>80</v>
      </c>
      <c r="L9" s="17"/>
      <c r="M9" s="18"/>
      <c r="N9" s="22" t="str">
        <f t="shared" si="4"/>
        <v/>
      </c>
      <c r="O9" s="16"/>
      <c r="P9" s="17"/>
      <c r="Q9" s="18"/>
      <c r="R9" s="19"/>
      <c r="S9" s="2"/>
      <c r="T9" s="12" t="s">
        <v>80</v>
      </c>
      <c r="U9" s="17"/>
      <c r="V9" s="18"/>
      <c r="W9" s="22" t="str">
        <f t="shared" si="5"/>
        <v/>
      </c>
      <c r="X9" s="16"/>
      <c r="Y9" s="17"/>
      <c r="Z9" s="18"/>
      <c r="AA9" s="19"/>
      <c r="AB9" s="2"/>
      <c r="AC9" s="12" t="s">
        <v>80</v>
      </c>
      <c r="AD9" s="17"/>
      <c r="AE9" s="18"/>
      <c r="AF9" s="22" t="str">
        <f t="shared" si="6"/>
        <v/>
      </c>
      <c r="AG9" s="16"/>
      <c r="AH9" s="17"/>
      <c r="AI9" s="18"/>
      <c r="AJ9" s="19"/>
      <c r="AM9" s="12" t="s">
        <v>80</v>
      </c>
      <c r="AN9" s="57">
        <f t="shared" si="0"/>
        <v>3</v>
      </c>
      <c r="AO9" s="64">
        <f t="shared" si="1"/>
        <v>7</v>
      </c>
      <c r="AP9" s="101">
        <f t="shared" si="2"/>
        <v>0.3</v>
      </c>
      <c r="AQ9" s="22"/>
    </row>
    <row r="10" spans="2:43" ht="13.2" customHeight="1">
      <c r="B10" s="12" t="s">
        <v>78</v>
      </c>
      <c r="C10" s="17"/>
      <c r="D10" s="18"/>
      <c r="E10" s="22" t="str">
        <f t="shared" si="3"/>
        <v/>
      </c>
      <c r="F10" s="16"/>
      <c r="G10" s="17"/>
      <c r="H10" s="18"/>
      <c r="I10" s="19"/>
      <c r="J10" s="2"/>
      <c r="K10" s="12" t="s">
        <v>78</v>
      </c>
      <c r="L10" s="17"/>
      <c r="M10" s="18"/>
      <c r="N10" s="22" t="str">
        <f t="shared" si="4"/>
        <v/>
      </c>
      <c r="O10" s="16"/>
      <c r="P10" s="17"/>
      <c r="Q10" s="18"/>
      <c r="R10" s="19"/>
      <c r="S10" s="2"/>
      <c r="T10" s="12" t="s">
        <v>78</v>
      </c>
      <c r="U10" s="17"/>
      <c r="V10" s="18"/>
      <c r="W10" s="22" t="str">
        <f t="shared" si="5"/>
        <v/>
      </c>
      <c r="X10" s="16"/>
      <c r="Y10" s="17"/>
      <c r="Z10" s="18"/>
      <c r="AA10" s="19"/>
      <c r="AB10" s="2"/>
      <c r="AC10" s="12" t="s">
        <v>78</v>
      </c>
      <c r="AD10" s="17"/>
      <c r="AE10" s="18"/>
      <c r="AF10" s="22" t="str">
        <f t="shared" si="6"/>
        <v/>
      </c>
      <c r="AG10" s="16"/>
      <c r="AH10" s="17"/>
      <c r="AI10" s="18"/>
      <c r="AJ10" s="19"/>
      <c r="AM10" s="12" t="s">
        <v>78</v>
      </c>
      <c r="AN10" s="57">
        <f t="shared" si="0"/>
        <v>0</v>
      </c>
      <c r="AO10" s="64">
        <f t="shared" si="1"/>
        <v>0</v>
      </c>
      <c r="AP10" s="101" t="str">
        <f t="shared" si="2"/>
        <v>0.00%</v>
      </c>
      <c r="AQ10" s="22"/>
    </row>
    <row r="11" spans="2:43" ht="13.2" customHeight="1">
      <c r="B11" s="12" t="s">
        <v>86</v>
      </c>
      <c r="C11" s="17"/>
      <c r="D11" s="18"/>
      <c r="E11" s="22" t="str">
        <f t="shared" si="3"/>
        <v/>
      </c>
      <c r="F11" s="16"/>
      <c r="G11" s="17"/>
      <c r="H11" s="18"/>
      <c r="I11" s="19"/>
      <c r="J11" s="2"/>
      <c r="K11" s="12" t="s">
        <v>86</v>
      </c>
      <c r="L11" s="17"/>
      <c r="M11" s="18"/>
      <c r="N11" s="22" t="str">
        <f t="shared" si="4"/>
        <v/>
      </c>
      <c r="O11" s="16"/>
      <c r="P11" s="17"/>
      <c r="Q11" s="18"/>
      <c r="R11" s="19"/>
      <c r="S11" s="2"/>
      <c r="T11" s="12" t="s">
        <v>86</v>
      </c>
      <c r="U11" s="17"/>
      <c r="V11" s="18"/>
      <c r="W11" s="22" t="str">
        <f t="shared" si="5"/>
        <v/>
      </c>
      <c r="X11" s="16"/>
      <c r="Y11" s="17"/>
      <c r="Z11" s="18"/>
      <c r="AA11" s="19"/>
      <c r="AB11" s="2"/>
      <c r="AC11" s="12" t="s">
        <v>86</v>
      </c>
      <c r="AD11" s="17"/>
      <c r="AE11" s="18"/>
      <c r="AF11" s="22" t="str">
        <f t="shared" si="6"/>
        <v/>
      </c>
      <c r="AG11" s="16"/>
      <c r="AH11" s="17"/>
      <c r="AI11" s="18"/>
      <c r="AJ11" s="19"/>
      <c r="AM11" s="12" t="s">
        <v>86</v>
      </c>
      <c r="AN11" s="57">
        <f t="shared" si="0"/>
        <v>0</v>
      </c>
      <c r="AO11" s="64">
        <f t="shared" si="1"/>
        <v>0</v>
      </c>
      <c r="AP11" s="101" t="str">
        <f>IF(AN11=0,"00.00%",AN11/(AN11+AO11))</f>
        <v>00.00%</v>
      </c>
      <c r="AQ11" s="22"/>
    </row>
    <row r="12" spans="2:43" ht="13.2" customHeight="1">
      <c r="B12" s="12" t="s">
        <v>83</v>
      </c>
      <c r="C12" s="17"/>
      <c r="D12" s="18"/>
      <c r="E12" s="22" t="str">
        <f t="shared" si="3"/>
        <v/>
      </c>
      <c r="F12" s="16"/>
      <c r="G12" s="17"/>
      <c r="H12" s="18"/>
      <c r="I12" s="19"/>
      <c r="J12" s="2"/>
      <c r="K12" s="12" t="s">
        <v>83</v>
      </c>
      <c r="L12" s="17"/>
      <c r="M12" s="18"/>
      <c r="N12" s="22" t="str">
        <f t="shared" si="4"/>
        <v/>
      </c>
      <c r="O12" s="16"/>
      <c r="P12" s="17"/>
      <c r="Q12" s="18"/>
      <c r="R12" s="19"/>
      <c r="S12" s="2"/>
      <c r="T12" s="12" t="s">
        <v>83</v>
      </c>
      <c r="U12" s="17"/>
      <c r="V12" s="18"/>
      <c r="W12" s="22" t="str">
        <f t="shared" si="5"/>
        <v/>
      </c>
      <c r="X12" s="16"/>
      <c r="Y12" s="17"/>
      <c r="Z12" s="18"/>
      <c r="AA12" s="19"/>
      <c r="AB12" s="2"/>
      <c r="AC12" s="12" t="s">
        <v>83</v>
      </c>
      <c r="AD12" s="17"/>
      <c r="AE12" s="18"/>
      <c r="AF12" s="22" t="str">
        <f t="shared" si="6"/>
        <v/>
      </c>
      <c r="AG12" s="16"/>
      <c r="AH12" s="17"/>
      <c r="AI12" s="18"/>
      <c r="AJ12" s="19"/>
      <c r="AM12" s="12" t="s">
        <v>83</v>
      </c>
      <c r="AN12" s="57">
        <f t="shared" si="0"/>
        <v>0</v>
      </c>
      <c r="AO12" s="64">
        <f t="shared" si="1"/>
        <v>0</v>
      </c>
      <c r="AP12" s="101" t="str">
        <f t="shared" ref="AP12:AP19" si="7">IF(AN12=0,"00.00%",AN12/(AN12+AO12))</f>
        <v>00.00%</v>
      </c>
      <c r="AQ12" s="22"/>
    </row>
    <row r="13" spans="2:43" ht="13.2" customHeight="1">
      <c r="B13" s="12" t="s">
        <v>82</v>
      </c>
      <c r="C13" s="17"/>
      <c r="D13" s="18"/>
      <c r="E13" s="22" t="str">
        <f t="shared" si="3"/>
        <v/>
      </c>
      <c r="F13" s="16"/>
      <c r="G13" s="17"/>
      <c r="H13" s="18"/>
      <c r="I13" s="19"/>
      <c r="J13" s="2"/>
      <c r="K13" s="12" t="s">
        <v>82</v>
      </c>
      <c r="L13" s="17"/>
      <c r="M13" s="18"/>
      <c r="N13" s="22" t="str">
        <f t="shared" si="4"/>
        <v/>
      </c>
      <c r="O13" s="16"/>
      <c r="P13" s="17"/>
      <c r="Q13" s="18"/>
      <c r="R13" s="19"/>
      <c r="S13" s="2"/>
      <c r="T13" s="12" t="s">
        <v>82</v>
      </c>
      <c r="U13" s="17"/>
      <c r="V13" s="18"/>
      <c r="W13" s="22" t="str">
        <f t="shared" si="5"/>
        <v/>
      </c>
      <c r="X13" s="16"/>
      <c r="Y13" s="17"/>
      <c r="Z13" s="18"/>
      <c r="AA13" s="19"/>
      <c r="AB13" s="2"/>
      <c r="AC13" s="12" t="s">
        <v>82</v>
      </c>
      <c r="AD13" s="17"/>
      <c r="AE13" s="18"/>
      <c r="AF13" s="22" t="str">
        <f t="shared" si="6"/>
        <v/>
      </c>
      <c r="AG13" s="16"/>
      <c r="AH13" s="17"/>
      <c r="AI13" s="18"/>
      <c r="AJ13" s="19"/>
      <c r="AM13" s="12" t="s">
        <v>82</v>
      </c>
      <c r="AN13" s="57">
        <f t="shared" si="0"/>
        <v>0</v>
      </c>
      <c r="AO13" s="64">
        <f t="shared" si="1"/>
        <v>0</v>
      </c>
      <c r="AP13" s="101" t="str">
        <f t="shared" si="7"/>
        <v>00.00%</v>
      </c>
      <c r="AQ13" s="22"/>
    </row>
    <row r="14" spans="2:43" ht="13.2" customHeight="1">
      <c r="B14" s="12" t="s">
        <v>81</v>
      </c>
      <c r="C14" s="17">
        <v>1</v>
      </c>
      <c r="D14" s="18">
        <v>9</v>
      </c>
      <c r="E14" s="22">
        <f t="shared" si="3"/>
        <v>5</v>
      </c>
      <c r="F14" s="16"/>
      <c r="G14" s="17"/>
      <c r="H14" s="18"/>
      <c r="I14" s="19">
        <v>10</v>
      </c>
      <c r="J14" s="2"/>
      <c r="K14" s="12" t="s">
        <v>81</v>
      </c>
      <c r="L14" s="17"/>
      <c r="M14" s="18"/>
      <c r="N14" s="22" t="str">
        <f t="shared" si="4"/>
        <v/>
      </c>
      <c r="O14" s="16"/>
      <c r="P14" s="17"/>
      <c r="Q14" s="18"/>
      <c r="R14" s="19"/>
      <c r="S14" s="2"/>
      <c r="T14" s="12" t="s">
        <v>81</v>
      </c>
      <c r="U14" s="17"/>
      <c r="V14" s="18"/>
      <c r="W14" s="22" t="str">
        <f t="shared" si="5"/>
        <v/>
      </c>
      <c r="X14" s="16"/>
      <c r="Y14" s="17"/>
      <c r="Z14" s="18"/>
      <c r="AA14" s="19"/>
      <c r="AB14" s="2"/>
      <c r="AC14" s="12" t="s">
        <v>81</v>
      </c>
      <c r="AD14" s="17"/>
      <c r="AE14" s="18"/>
      <c r="AF14" s="22" t="str">
        <f t="shared" si="6"/>
        <v/>
      </c>
      <c r="AG14" s="16"/>
      <c r="AH14" s="17"/>
      <c r="AI14" s="18"/>
      <c r="AJ14" s="19"/>
      <c r="AM14" s="12" t="s">
        <v>81</v>
      </c>
      <c r="AN14" s="57">
        <f t="shared" si="0"/>
        <v>1</v>
      </c>
      <c r="AO14" s="64">
        <f t="shared" si="1"/>
        <v>9</v>
      </c>
      <c r="AP14" s="101">
        <f t="shared" si="7"/>
        <v>0.1</v>
      </c>
      <c r="AQ14" s="22"/>
    </row>
    <row r="15" spans="2:43" ht="13.2" customHeight="1">
      <c r="B15" s="12" t="s">
        <v>85</v>
      </c>
      <c r="C15" s="17"/>
      <c r="D15" s="18"/>
      <c r="E15" s="22" t="str">
        <f t="shared" si="3"/>
        <v/>
      </c>
      <c r="F15" s="16"/>
      <c r="G15" s="17"/>
      <c r="H15" s="18"/>
      <c r="I15" s="19"/>
      <c r="J15" s="2"/>
      <c r="K15" s="12" t="s">
        <v>85</v>
      </c>
      <c r="L15" s="17"/>
      <c r="M15" s="18"/>
      <c r="N15" s="22" t="str">
        <f t="shared" si="4"/>
        <v/>
      </c>
      <c r="O15" s="16"/>
      <c r="P15" s="17"/>
      <c r="Q15" s="18"/>
      <c r="R15" s="19"/>
      <c r="S15" s="2"/>
      <c r="T15" s="12" t="s">
        <v>85</v>
      </c>
      <c r="U15" s="17"/>
      <c r="V15" s="18"/>
      <c r="W15" s="22" t="str">
        <f t="shared" si="5"/>
        <v/>
      </c>
      <c r="X15" s="16"/>
      <c r="Y15" s="17"/>
      <c r="Z15" s="18"/>
      <c r="AA15" s="19"/>
      <c r="AB15" s="2"/>
      <c r="AC15" s="12" t="s">
        <v>85</v>
      </c>
      <c r="AD15" s="17"/>
      <c r="AE15" s="18"/>
      <c r="AF15" s="22" t="str">
        <f t="shared" si="6"/>
        <v/>
      </c>
      <c r="AG15" s="16"/>
      <c r="AH15" s="17"/>
      <c r="AI15" s="18"/>
      <c r="AJ15" s="19"/>
      <c r="AM15" s="12" t="s">
        <v>85</v>
      </c>
      <c r="AN15" s="57">
        <f t="shared" si="0"/>
        <v>0</v>
      </c>
      <c r="AO15" s="64">
        <f t="shared" si="1"/>
        <v>0</v>
      </c>
      <c r="AP15" s="101" t="str">
        <f t="shared" si="7"/>
        <v>00.00%</v>
      </c>
      <c r="AQ15" s="22"/>
    </row>
    <row r="16" spans="2:43" ht="13.2" customHeight="1">
      <c r="B16" s="118" t="s">
        <v>88</v>
      </c>
      <c r="C16" s="17"/>
      <c r="D16" s="18"/>
      <c r="E16" s="22" t="str">
        <f t="shared" si="3"/>
        <v/>
      </c>
      <c r="F16" s="16"/>
      <c r="G16" s="17"/>
      <c r="H16" s="18"/>
      <c r="I16" s="19"/>
      <c r="J16" s="2"/>
      <c r="K16" s="118" t="s">
        <v>88</v>
      </c>
      <c r="L16" s="17"/>
      <c r="M16" s="18"/>
      <c r="N16" s="22" t="str">
        <f t="shared" si="4"/>
        <v/>
      </c>
      <c r="O16" s="16"/>
      <c r="P16" s="17"/>
      <c r="Q16" s="18"/>
      <c r="R16" s="19"/>
      <c r="S16" s="2"/>
      <c r="T16" s="118" t="s">
        <v>88</v>
      </c>
      <c r="U16" s="17"/>
      <c r="V16" s="18"/>
      <c r="W16" s="22" t="str">
        <f t="shared" si="5"/>
        <v/>
      </c>
      <c r="X16" s="16"/>
      <c r="Y16" s="17"/>
      <c r="Z16" s="18"/>
      <c r="AA16" s="19"/>
      <c r="AB16" s="2"/>
      <c r="AC16" s="118" t="s">
        <v>88</v>
      </c>
      <c r="AD16" s="17"/>
      <c r="AE16" s="18"/>
      <c r="AF16" s="22" t="str">
        <f t="shared" si="6"/>
        <v/>
      </c>
      <c r="AG16" s="16"/>
      <c r="AH16" s="17"/>
      <c r="AI16" s="18"/>
      <c r="AJ16" s="19"/>
      <c r="AM16" s="118" t="s">
        <v>88</v>
      </c>
      <c r="AN16" s="57">
        <f t="shared" si="0"/>
        <v>0</v>
      </c>
      <c r="AO16" s="64">
        <f t="shared" si="1"/>
        <v>0</v>
      </c>
      <c r="AP16" s="101" t="str">
        <f t="shared" si="7"/>
        <v>00.00%</v>
      </c>
      <c r="AQ16" s="22"/>
    </row>
    <row r="17" spans="2:43" ht="13.2" customHeight="1">
      <c r="B17" s="16" t="s">
        <v>87</v>
      </c>
      <c r="C17" s="17">
        <v>6</v>
      </c>
      <c r="D17" s="18">
        <v>4</v>
      </c>
      <c r="E17" s="22">
        <f t="shared" si="3"/>
        <v>30</v>
      </c>
      <c r="F17" s="16"/>
      <c r="G17" s="17"/>
      <c r="H17" s="18">
        <v>1</v>
      </c>
      <c r="I17" s="19">
        <v>10</v>
      </c>
      <c r="J17" s="2"/>
      <c r="K17" s="16" t="s">
        <v>87</v>
      </c>
      <c r="L17" s="17"/>
      <c r="M17" s="18"/>
      <c r="N17" s="22" t="str">
        <f t="shared" si="4"/>
        <v/>
      </c>
      <c r="O17" s="16"/>
      <c r="P17" s="17"/>
      <c r="Q17" s="18"/>
      <c r="R17" s="19"/>
      <c r="S17" s="2"/>
      <c r="T17" s="16" t="s">
        <v>87</v>
      </c>
      <c r="U17" s="17"/>
      <c r="V17" s="18"/>
      <c r="W17" s="22" t="str">
        <f t="shared" si="5"/>
        <v/>
      </c>
      <c r="X17" s="16"/>
      <c r="Y17" s="17"/>
      <c r="Z17" s="18"/>
      <c r="AA17" s="19"/>
      <c r="AB17" s="2"/>
      <c r="AC17" s="16" t="s">
        <v>87</v>
      </c>
      <c r="AD17" s="17"/>
      <c r="AE17" s="18"/>
      <c r="AF17" s="22" t="str">
        <f t="shared" si="6"/>
        <v/>
      </c>
      <c r="AG17" s="16"/>
      <c r="AH17" s="17"/>
      <c r="AI17" s="18"/>
      <c r="AJ17" s="19"/>
      <c r="AM17" s="16" t="s">
        <v>87</v>
      </c>
      <c r="AN17" s="57">
        <f t="shared" si="0"/>
        <v>6</v>
      </c>
      <c r="AO17" s="64">
        <f t="shared" si="1"/>
        <v>4</v>
      </c>
      <c r="AP17" s="101">
        <f t="shared" si="7"/>
        <v>0.6</v>
      </c>
      <c r="AQ17" s="22">
        <v>1</v>
      </c>
    </row>
    <row r="18" spans="2:43" ht="13.2" customHeight="1">
      <c r="B18" s="12" t="s">
        <v>84</v>
      </c>
      <c r="C18" s="17">
        <v>6</v>
      </c>
      <c r="D18" s="18">
        <v>4</v>
      </c>
      <c r="E18" s="22">
        <f t="shared" si="3"/>
        <v>30</v>
      </c>
      <c r="F18" s="16"/>
      <c r="G18" s="17"/>
      <c r="H18" s="18">
        <v>2</v>
      </c>
      <c r="I18" s="19">
        <v>10</v>
      </c>
      <c r="J18" s="2"/>
      <c r="K18" s="12" t="s">
        <v>84</v>
      </c>
      <c r="L18" s="17"/>
      <c r="M18" s="18"/>
      <c r="N18" s="22" t="str">
        <f t="shared" si="4"/>
        <v/>
      </c>
      <c r="O18" s="16"/>
      <c r="P18" s="17"/>
      <c r="Q18" s="18"/>
      <c r="R18" s="19"/>
      <c r="S18" s="2"/>
      <c r="T18" s="12" t="s">
        <v>84</v>
      </c>
      <c r="U18" s="17"/>
      <c r="V18" s="18"/>
      <c r="W18" s="22" t="str">
        <f t="shared" si="5"/>
        <v/>
      </c>
      <c r="X18" s="16"/>
      <c r="Y18" s="17"/>
      <c r="Z18" s="18"/>
      <c r="AA18" s="19"/>
      <c r="AB18" s="2"/>
      <c r="AC18" s="12" t="s">
        <v>84</v>
      </c>
      <c r="AD18" s="17"/>
      <c r="AE18" s="18"/>
      <c r="AF18" s="22" t="str">
        <f t="shared" si="6"/>
        <v/>
      </c>
      <c r="AG18" s="16"/>
      <c r="AH18" s="17"/>
      <c r="AI18" s="18"/>
      <c r="AJ18" s="19"/>
      <c r="AM18" s="12" t="s">
        <v>84</v>
      </c>
      <c r="AN18" s="57">
        <f t="shared" si="0"/>
        <v>6</v>
      </c>
      <c r="AO18" s="64">
        <f t="shared" si="1"/>
        <v>4</v>
      </c>
      <c r="AP18" s="101">
        <f t="shared" si="7"/>
        <v>0.6</v>
      </c>
      <c r="AQ18" s="22">
        <v>1</v>
      </c>
    </row>
    <row r="19" spans="2:43" ht="13.2" customHeight="1" thickBot="1">
      <c r="B19" s="62"/>
      <c r="C19" s="77"/>
      <c r="D19" s="78"/>
      <c r="E19" s="97" t="str">
        <f t="shared" si="3"/>
        <v/>
      </c>
      <c r="F19" s="62"/>
      <c r="G19" s="77"/>
      <c r="H19" s="78"/>
      <c r="I19" s="79"/>
      <c r="J19" s="2"/>
      <c r="K19" s="62"/>
      <c r="L19" s="77"/>
      <c r="M19" s="78"/>
      <c r="N19" s="97" t="str">
        <f t="shared" si="4"/>
        <v/>
      </c>
      <c r="O19" s="62"/>
      <c r="P19" s="77"/>
      <c r="Q19" s="78"/>
      <c r="R19" s="79"/>
      <c r="S19" s="2"/>
      <c r="T19" s="62"/>
      <c r="U19" s="77"/>
      <c r="V19" s="78"/>
      <c r="W19" s="97" t="str">
        <f t="shared" si="5"/>
        <v/>
      </c>
      <c r="X19" s="62"/>
      <c r="Y19" s="77"/>
      <c r="Z19" s="78"/>
      <c r="AA19" s="79"/>
      <c r="AB19" s="2"/>
      <c r="AC19" s="62"/>
      <c r="AD19" s="77"/>
      <c r="AE19" s="78"/>
      <c r="AF19" s="97" t="str">
        <f t="shared" si="6"/>
        <v/>
      </c>
      <c r="AG19" s="62"/>
      <c r="AH19" s="77"/>
      <c r="AI19" s="78"/>
      <c r="AJ19" s="79"/>
      <c r="AM19" s="62"/>
      <c r="AN19" s="61">
        <f t="shared" si="0"/>
        <v>0</v>
      </c>
      <c r="AO19" s="75">
        <f t="shared" si="1"/>
        <v>0</v>
      </c>
      <c r="AP19" s="102" t="str">
        <f t="shared" si="7"/>
        <v>00.00%</v>
      </c>
      <c r="AQ19" s="97"/>
    </row>
    <row r="20" spans="2:43" ht="13.2" customHeight="1" thickBot="1">
      <c r="J20" s="2"/>
      <c r="S20" s="2"/>
      <c r="AB20" s="2"/>
      <c r="AK20" s="2"/>
      <c r="AL20" s="2"/>
    </row>
    <row r="21" spans="2:43" ht="13.2" customHeight="1" thickBot="1">
      <c r="B21" s="197"/>
      <c r="C21" s="199" t="s">
        <v>102</v>
      </c>
      <c r="D21" s="200"/>
      <c r="E21" s="201"/>
      <c r="F21" s="114" t="s">
        <v>31</v>
      </c>
      <c r="G21" s="113" t="s">
        <v>32</v>
      </c>
      <c r="H21" s="202">
        <v>42638</v>
      </c>
      <c r="I21" s="203"/>
      <c r="J21" s="2"/>
      <c r="K21" s="197"/>
      <c r="L21" s="199" t="s">
        <v>103</v>
      </c>
      <c r="M21" s="200"/>
      <c r="N21" s="201"/>
      <c r="O21" s="114" t="s">
        <v>31</v>
      </c>
      <c r="P21" s="113" t="s">
        <v>32</v>
      </c>
      <c r="Q21" s="202">
        <v>42666</v>
      </c>
      <c r="R21" s="203"/>
      <c r="S21" s="2"/>
      <c r="T21" s="197"/>
      <c r="U21" s="199" t="s">
        <v>62</v>
      </c>
      <c r="V21" s="200"/>
      <c r="W21" s="201"/>
      <c r="X21" s="114" t="s">
        <v>31</v>
      </c>
      <c r="Y21" s="113" t="s">
        <v>32</v>
      </c>
      <c r="Z21" s="202">
        <v>42687</v>
      </c>
      <c r="AA21" s="203"/>
      <c r="AB21" s="2"/>
      <c r="AC21" s="197"/>
      <c r="AD21" s="199" t="s">
        <v>63</v>
      </c>
      <c r="AE21" s="200"/>
      <c r="AF21" s="201"/>
      <c r="AG21" s="114" t="s">
        <v>31</v>
      </c>
      <c r="AH21" s="113" t="s">
        <v>32</v>
      </c>
      <c r="AI21" s="202">
        <v>42722</v>
      </c>
      <c r="AJ21" s="203"/>
      <c r="AK21" s="2"/>
      <c r="AL21" s="2"/>
      <c r="AM21" s="197"/>
      <c r="AN21" s="204" t="s">
        <v>41</v>
      </c>
    </row>
    <row r="22" spans="2:43" ht="13.2" customHeight="1" thickBot="1">
      <c r="B22" s="198"/>
      <c r="C22" s="5" t="s">
        <v>26</v>
      </c>
      <c r="D22" s="6" t="s">
        <v>27</v>
      </c>
      <c r="E22" s="7" t="s">
        <v>96</v>
      </c>
      <c r="F22" s="8" t="s">
        <v>40</v>
      </c>
      <c r="G22" s="9" t="s">
        <v>11</v>
      </c>
      <c r="H22" s="10" t="s">
        <v>12</v>
      </c>
      <c r="I22" s="11" t="s">
        <v>10</v>
      </c>
      <c r="J22" s="2"/>
      <c r="K22" s="198"/>
      <c r="L22" s="5" t="s">
        <v>26</v>
      </c>
      <c r="M22" s="6" t="s">
        <v>27</v>
      </c>
      <c r="N22" s="7" t="s">
        <v>96</v>
      </c>
      <c r="O22" s="8" t="s">
        <v>40</v>
      </c>
      <c r="P22" s="9" t="s">
        <v>11</v>
      </c>
      <c r="Q22" s="10" t="s">
        <v>12</v>
      </c>
      <c r="R22" s="11" t="s">
        <v>10</v>
      </c>
      <c r="S22" s="2"/>
      <c r="T22" s="198"/>
      <c r="U22" s="5" t="s">
        <v>26</v>
      </c>
      <c r="V22" s="6" t="s">
        <v>27</v>
      </c>
      <c r="W22" s="7" t="s">
        <v>96</v>
      </c>
      <c r="X22" s="8" t="s">
        <v>40</v>
      </c>
      <c r="Y22" s="9" t="s">
        <v>11</v>
      </c>
      <c r="Z22" s="10" t="s">
        <v>12</v>
      </c>
      <c r="AA22" s="11" t="s">
        <v>10</v>
      </c>
      <c r="AB22" s="2"/>
      <c r="AC22" s="198"/>
      <c r="AD22" s="5" t="s">
        <v>26</v>
      </c>
      <c r="AE22" s="6" t="s">
        <v>27</v>
      </c>
      <c r="AF22" s="7" t="s">
        <v>96</v>
      </c>
      <c r="AG22" s="8" t="s">
        <v>40</v>
      </c>
      <c r="AH22" s="9" t="s">
        <v>11</v>
      </c>
      <c r="AI22" s="10" t="s">
        <v>12</v>
      </c>
      <c r="AJ22" s="11" t="s">
        <v>10</v>
      </c>
      <c r="AK22" s="2"/>
      <c r="AL22" s="2"/>
      <c r="AM22" s="198"/>
      <c r="AN22" s="205"/>
    </row>
    <row r="23" spans="2:43" ht="13.2" customHeight="1">
      <c r="B23" s="12" t="s">
        <v>74</v>
      </c>
      <c r="C23" s="13"/>
      <c r="D23" s="14"/>
      <c r="E23" s="176" t="str">
        <f>IF(C23="","",C23*5)</f>
        <v/>
      </c>
      <c r="F23" s="12"/>
      <c r="G23" s="13"/>
      <c r="H23" s="14"/>
      <c r="I23" s="15"/>
      <c r="J23" s="2"/>
      <c r="K23" s="12" t="s">
        <v>74</v>
      </c>
      <c r="L23" s="13"/>
      <c r="M23" s="14"/>
      <c r="N23" s="176" t="str">
        <f>IF(L23="","",L23*5)</f>
        <v/>
      </c>
      <c r="O23" s="12"/>
      <c r="P23" s="13"/>
      <c r="Q23" s="14"/>
      <c r="R23" s="15"/>
      <c r="S23" s="2"/>
      <c r="T23" s="12" t="s">
        <v>74</v>
      </c>
      <c r="U23" s="13"/>
      <c r="V23" s="14"/>
      <c r="W23" s="176" t="str">
        <f>IF(U23="","",U23*5)</f>
        <v/>
      </c>
      <c r="X23" s="12"/>
      <c r="Y23" s="13"/>
      <c r="Z23" s="14"/>
      <c r="AA23" s="15"/>
      <c r="AB23" s="2"/>
      <c r="AC23" s="12" t="s">
        <v>74</v>
      </c>
      <c r="AD23" s="13"/>
      <c r="AE23" s="14"/>
      <c r="AF23" s="176" t="str">
        <f>IF(AD23="","",AD23*5)</f>
        <v/>
      </c>
      <c r="AG23" s="12"/>
      <c r="AH23" s="13"/>
      <c r="AI23" s="14"/>
      <c r="AJ23" s="15"/>
      <c r="AK23" s="2"/>
      <c r="AL23" s="2"/>
      <c r="AM23" s="12" t="s">
        <v>74</v>
      </c>
      <c r="AN23" s="21">
        <f>SUM(E4:G4,H4*2,I4,N4:P4,Q4*2,R4,W4:Y4,Z4*2,AA4,AF4:AH4,AI4*2,AJ4,E23:G23,H23*2,I23,N23:P23,Q23*2,R23,W23:Y23,Z23*2,AA23,AF23:AH23,AI23*2,AJ23)</f>
        <v>59</v>
      </c>
    </row>
    <row r="24" spans="2:43" ht="13.2" customHeight="1">
      <c r="B24" s="12" t="s">
        <v>76</v>
      </c>
      <c r="C24" s="17"/>
      <c r="D24" s="18"/>
      <c r="E24" s="22" t="str">
        <f t="shared" ref="E24:E38" si="8">IF(C24="","",C24*5)</f>
        <v/>
      </c>
      <c r="F24" s="16"/>
      <c r="G24" s="17"/>
      <c r="H24" s="18"/>
      <c r="I24" s="19"/>
      <c r="J24" s="2"/>
      <c r="K24" s="12" t="s">
        <v>76</v>
      </c>
      <c r="L24" s="17"/>
      <c r="M24" s="18"/>
      <c r="N24" s="22" t="str">
        <f t="shared" ref="N24:N38" si="9">IF(L24="","",L24*5)</f>
        <v/>
      </c>
      <c r="O24" s="16"/>
      <c r="P24" s="17"/>
      <c r="Q24" s="18"/>
      <c r="R24" s="19"/>
      <c r="S24" s="2"/>
      <c r="T24" s="12" t="s">
        <v>76</v>
      </c>
      <c r="U24" s="17"/>
      <c r="V24" s="18"/>
      <c r="W24" s="22" t="str">
        <f t="shared" ref="W24:W38" si="10">IF(U24="","",U24*5)</f>
        <v/>
      </c>
      <c r="X24" s="16"/>
      <c r="Y24" s="17"/>
      <c r="Z24" s="18"/>
      <c r="AA24" s="19"/>
      <c r="AB24" s="2"/>
      <c r="AC24" s="12" t="s">
        <v>76</v>
      </c>
      <c r="AD24" s="17"/>
      <c r="AE24" s="18"/>
      <c r="AF24" s="22" t="str">
        <f t="shared" ref="AF24:AF38" si="11">IF(AD24="","",AD24*5)</f>
        <v/>
      </c>
      <c r="AG24" s="16"/>
      <c r="AH24" s="17"/>
      <c r="AI24" s="18"/>
      <c r="AJ24" s="19"/>
      <c r="AK24" s="2"/>
      <c r="AL24" s="2"/>
      <c r="AM24" s="12" t="s">
        <v>76</v>
      </c>
      <c r="AN24" s="21">
        <f t="shared" ref="AN24:AN38" si="12">SUM(E5:G5,H5*2,I5,N5:P5,Q5*2,R5,W5:Y5,Z5*2,AA5,AF5:AH5,AI5*2,AJ5,E24:G24,H24*2,I24,N24:P24,Q24*2,R24,W24:Y24,Z24*2,AA24,AF24:AH24,AI24*2,AJ24)</f>
        <v>10</v>
      </c>
    </row>
    <row r="25" spans="2:43" ht="13.2" customHeight="1">
      <c r="B25" s="12" t="s">
        <v>75</v>
      </c>
      <c r="C25" s="17"/>
      <c r="D25" s="18"/>
      <c r="E25" s="22" t="str">
        <f t="shared" si="8"/>
        <v/>
      </c>
      <c r="F25" s="16"/>
      <c r="G25" s="17"/>
      <c r="H25" s="18"/>
      <c r="I25" s="19"/>
      <c r="J25" s="2"/>
      <c r="K25" s="12" t="s">
        <v>75</v>
      </c>
      <c r="L25" s="17"/>
      <c r="M25" s="18"/>
      <c r="N25" s="22" t="str">
        <f t="shared" si="9"/>
        <v/>
      </c>
      <c r="O25" s="16"/>
      <c r="P25" s="17"/>
      <c r="Q25" s="18"/>
      <c r="R25" s="19"/>
      <c r="S25" s="2"/>
      <c r="T25" s="12" t="s">
        <v>75</v>
      </c>
      <c r="U25" s="17"/>
      <c r="V25" s="18"/>
      <c r="W25" s="22" t="str">
        <f t="shared" si="10"/>
        <v/>
      </c>
      <c r="X25" s="16"/>
      <c r="Y25" s="17"/>
      <c r="Z25" s="18"/>
      <c r="AA25" s="19"/>
      <c r="AB25" s="2"/>
      <c r="AC25" s="12" t="s">
        <v>75</v>
      </c>
      <c r="AD25" s="17"/>
      <c r="AE25" s="18"/>
      <c r="AF25" s="22" t="str">
        <f t="shared" si="11"/>
        <v/>
      </c>
      <c r="AG25" s="16"/>
      <c r="AH25" s="17"/>
      <c r="AI25" s="18"/>
      <c r="AJ25" s="19"/>
      <c r="AK25" s="2"/>
      <c r="AL25" s="2"/>
      <c r="AM25" s="12" t="s">
        <v>75</v>
      </c>
      <c r="AN25" s="21">
        <f t="shared" si="12"/>
        <v>47</v>
      </c>
    </row>
    <row r="26" spans="2:43" ht="13.2" customHeight="1">
      <c r="B26" s="12" t="s">
        <v>77</v>
      </c>
      <c r="C26" s="17"/>
      <c r="D26" s="18"/>
      <c r="E26" s="22" t="str">
        <f t="shared" si="8"/>
        <v/>
      </c>
      <c r="F26" s="16"/>
      <c r="G26" s="17"/>
      <c r="H26" s="18"/>
      <c r="I26" s="19"/>
      <c r="J26" s="2"/>
      <c r="K26" s="12" t="s">
        <v>77</v>
      </c>
      <c r="L26" s="17"/>
      <c r="M26" s="18"/>
      <c r="N26" s="22" t="str">
        <f t="shared" si="9"/>
        <v/>
      </c>
      <c r="O26" s="16"/>
      <c r="P26" s="17"/>
      <c r="Q26" s="18"/>
      <c r="R26" s="19"/>
      <c r="S26" s="2"/>
      <c r="T26" s="12" t="s">
        <v>77</v>
      </c>
      <c r="U26" s="17"/>
      <c r="V26" s="18"/>
      <c r="W26" s="22" t="str">
        <f t="shared" si="10"/>
        <v/>
      </c>
      <c r="X26" s="16"/>
      <c r="Y26" s="17"/>
      <c r="Z26" s="18"/>
      <c r="AA26" s="19"/>
      <c r="AB26" s="2"/>
      <c r="AC26" s="12" t="s">
        <v>77</v>
      </c>
      <c r="AD26" s="17"/>
      <c r="AE26" s="18"/>
      <c r="AF26" s="22" t="str">
        <f t="shared" si="11"/>
        <v/>
      </c>
      <c r="AG26" s="16"/>
      <c r="AH26" s="17"/>
      <c r="AI26" s="18"/>
      <c r="AJ26" s="19"/>
      <c r="AK26" s="2"/>
      <c r="AL26" s="2"/>
      <c r="AM26" s="12" t="s">
        <v>77</v>
      </c>
      <c r="AN26" s="21">
        <f t="shared" si="12"/>
        <v>0</v>
      </c>
    </row>
    <row r="27" spans="2:43" ht="13.2" customHeight="1">
      <c r="B27" s="12" t="s">
        <v>79</v>
      </c>
      <c r="C27" s="17"/>
      <c r="D27" s="18"/>
      <c r="E27" s="22" t="str">
        <f t="shared" si="8"/>
        <v/>
      </c>
      <c r="F27" s="16"/>
      <c r="G27" s="17"/>
      <c r="H27" s="18"/>
      <c r="I27" s="19"/>
      <c r="J27" s="2"/>
      <c r="K27" s="12" t="s">
        <v>79</v>
      </c>
      <c r="L27" s="17"/>
      <c r="M27" s="18"/>
      <c r="N27" s="22" t="str">
        <f t="shared" si="9"/>
        <v/>
      </c>
      <c r="O27" s="16"/>
      <c r="P27" s="17"/>
      <c r="Q27" s="18"/>
      <c r="R27" s="19"/>
      <c r="S27" s="2"/>
      <c r="T27" s="12" t="s">
        <v>79</v>
      </c>
      <c r="U27" s="17"/>
      <c r="V27" s="18"/>
      <c r="W27" s="22" t="str">
        <f t="shared" si="10"/>
        <v/>
      </c>
      <c r="X27" s="16"/>
      <c r="Y27" s="17"/>
      <c r="Z27" s="18"/>
      <c r="AA27" s="19"/>
      <c r="AB27" s="2"/>
      <c r="AC27" s="12" t="s">
        <v>79</v>
      </c>
      <c r="AD27" s="17"/>
      <c r="AE27" s="18"/>
      <c r="AF27" s="22" t="str">
        <f t="shared" si="11"/>
        <v/>
      </c>
      <c r="AG27" s="16"/>
      <c r="AH27" s="17"/>
      <c r="AI27" s="18"/>
      <c r="AJ27" s="19"/>
      <c r="AK27" s="2"/>
      <c r="AL27" s="2"/>
      <c r="AM27" s="12" t="s">
        <v>79</v>
      </c>
      <c r="AN27" s="21">
        <f t="shared" si="12"/>
        <v>0</v>
      </c>
    </row>
    <row r="28" spans="2:43" ht="13.2" customHeight="1">
      <c r="B28" s="12" t="s">
        <v>80</v>
      </c>
      <c r="C28" s="17"/>
      <c r="D28" s="18"/>
      <c r="E28" s="22" t="str">
        <f t="shared" si="8"/>
        <v/>
      </c>
      <c r="F28" s="16"/>
      <c r="G28" s="17"/>
      <c r="H28" s="18"/>
      <c r="I28" s="19"/>
      <c r="J28" s="2"/>
      <c r="K28" s="12" t="s">
        <v>80</v>
      </c>
      <c r="L28" s="17"/>
      <c r="M28" s="18"/>
      <c r="N28" s="22" t="str">
        <f t="shared" si="9"/>
        <v/>
      </c>
      <c r="O28" s="16"/>
      <c r="P28" s="17"/>
      <c r="Q28" s="18"/>
      <c r="R28" s="19"/>
      <c r="S28" s="2"/>
      <c r="T28" s="12" t="s">
        <v>80</v>
      </c>
      <c r="U28" s="17"/>
      <c r="V28" s="18"/>
      <c r="W28" s="22" t="str">
        <f t="shared" si="10"/>
        <v/>
      </c>
      <c r="X28" s="16"/>
      <c r="Y28" s="17"/>
      <c r="Z28" s="18"/>
      <c r="AA28" s="19"/>
      <c r="AB28" s="2"/>
      <c r="AC28" s="12" t="s">
        <v>80</v>
      </c>
      <c r="AD28" s="17"/>
      <c r="AE28" s="18"/>
      <c r="AF28" s="22" t="str">
        <f t="shared" si="11"/>
        <v/>
      </c>
      <c r="AG28" s="16"/>
      <c r="AH28" s="17"/>
      <c r="AI28" s="18"/>
      <c r="AJ28" s="19"/>
      <c r="AK28" s="2"/>
      <c r="AL28" s="2"/>
      <c r="AM28" s="12" t="s">
        <v>80</v>
      </c>
      <c r="AN28" s="21">
        <f t="shared" si="12"/>
        <v>25</v>
      </c>
    </row>
    <row r="29" spans="2:43" ht="13.2" customHeight="1">
      <c r="B29" s="12" t="s">
        <v>78</v>
      </c>
      <c r="C29" s="17"/>
      <c r="D29" s="18"/>
      <c r="E29" s="22" t="str">
        <f t="shared" si="8"/>
        <v/>
      </c>
      <c r="F29" s="16"/>
      <c r="G29" s="17"/>
      <c r="H29" s="18"/>
      <c r="I29" s="19"/>
      <c r="J29" s="2"/>
      <c r="K29" s="12" t="s">
        <v>78</v>
      </c>
      <c r="L29" s="17"/>
      <c r="M29" s="18"/>
      <c r="N29" s="22" t="str">
        <f t="shared" si="9"/>
        <v/>
      </c>
      <c r="O29" s="16"/>
      <c r="P29" s="17"/>
      <c r="Q29" s="18"/>
      <c r="R29" s="19"/>
      <c r="S29" s="2"/>
      <c r="T29" s="12" t="s">
        <v>78</v>
      </c>
      <c r="U29" s="17"/>
      <c r="V29" s="18"/>
      <c r="W29" s="22" t="str">
        <f t="shared" si="10"/>
        <v/>
      </c>
      <c r="X29" s="16"/>
      <c r="Y29" s="17"/>
      <c r="Z29" s="18"/>
      <c r="AA29" s="19"/>
      <c r="AB29" s="2"/>
      <c r="AC29" s="12" t="s">
        <v>78</v>
      </c>
      <c r="AD29" s="17"/>
      <c r="AE29" s="18"/>
      <c r="AF29" s="22" t="str">
        <f t="shared" si="11"/>
        <v/>
      </c>
      <c r="AG29" s="16"/>
      <c r="AH29" s="17"/>
      <c r="AI29" s="18"/>
      <c r="AJ29" s="19"/>
      <c r="AK29" s="2"/>
      <c r="AL29" s="2"/>
      <c r="AM29" s="12" t="s">
        <v>78</v>
      </c>
      <c r="AN29" s="21">
        <f t="shared" si="12"/>
        <v>0</v>
      </c>
    </row>
    <row r="30" spans="2:43" ht="13.2" customHeight="1">
      <c r="B30" s="12" t="s">
        <v>86</v>
      </c>
      <c r="C30" s="17"/>
      <c r="D30" s="18"/>
      <c r="E30" s="22" t="str">
        <f t="shared" si="8"/>
        <v/>
      </c>
      <c r="F30" s="16"/>
      <c r="G30" s="17"/>
      <c r="H30" s="18"/>
      <c r="I30" s="19"/>
      <c r="J30" s="2"/>
      <c r="K30" s="12" t="s">
        <v>86</v>
      </c>
      <c r="L30" s="17"/>
      <c r="M30" s="18"/>
      <c r="N30" s="22" t="str">
        <f t="shared" si="9"/>
        <v/>
      </c>
      <c r="O30" s="16"/>
      <c r="P30" s="17"/>
      <c r="Q30" s="18"/>
      <c r="R30" s="19"/>
      <c r="S30" s="2"/>
      <c r="T30" s="12" t="s">
        <v>86</v>
      </c>
      <c r="U30" s="17"/>
      <c r="V30" s="18"/>
      <c r="W30" s="22" t="str">
        <f t="shared" si="10"/>
        <v/>
      </c>
      <c r="X30" s="16"/>
      <c r="Y30" s="17"/>
      <c r="Z30" s="18"/>
      <c r="AA30" s="19"/>
      <c r="AB30" s="2"/>
      <c r="AC30" s="12" t="s">
        <v>86</v>
      </c>
      <c r="AD30" s="17"/>
      <c r="AE30" s="18"/>
      <c r="AF30" s="22" t="str">
        <f t="shared" si="11"/>
        <v/>
      </c>
      <c r="AG30" s="16"/>
      <c r="AH30" s="17"/>
      <c r="AI30" s="18"/>
      <c r="AJ30" s="19"/>
      <c r="AK30" s="2"/>
      <c r="AL30" s="2"/>
      <c r="AM30" s="12" t="s">
        <v>86</v>
      </c>
      <c r="AN30" s="21">
        <f t="shared" si="12"/>
        <v>0</v>
      </c>
    </row>
    <row r="31" spans="2:43" ht="13.2" customHeight="1">
      <c r="B31" s="12" t="s">
        <v>83</v>
      </c>
      <c r="C31" s="17"/>
      <c r="D31" s="18"/>
      <c r="E31" s="22" t="str">
        <f t="shared" si="8"/>
        <v/>
      </c>
      <c r="F31" s="16"/>
      <c r="G31" s="17"/>
      <c r="H31" s="18"/>
      <c r="I31" s="19"/>
      <c r="J31" s="2"/>
      <c r="K31" s="12" t="s">
        <v>83</v>
      </c>
      <c r="L31" s="17"/>
      <c r="M31" s="18"/>
      <c r="N31" s="22" t="str">
        <f t="shared" si="9"/>
        <v/>
      </c>
      <c r="O31" s="16"/>
      <c r="P31" s="17"/>
      <c r="Q31" s="18"/>
      <c r="R31" s="19"/>
      <c r="S31" s="2"/>
      <c r="T31" s="12" t="s">
        <v>83</v>
      </c>
      <c r="U31" s="17"/>
      <c r="V31" s="18"/>
      <c r="W31" s="22" t="str">
        <f t="shared" si="10"/>
        <v/>
      </c>
      <c r="X31" s="16"/>
      <c r="Y31" s="17"/>
      <c r="Z31" s="18"/>
      <c r="AA31" s="19"/>
      <c r="AB31" s="2"/>
      <c r="AC31" s="12" t="s">
        <v>83</v>
      </c>
      <c r="AD31" s="17"/>
      <c r="AE31" s="18"/>
      <c r="AF31" s="22" t="str">
        <f t="shared" si="11"/>
        <v/>
      </c>
      <c r="AG31" s="16"/>
      <c r="AH31" s="17"/>
      <c r="AI31" s="18"/>
      <c r="AJ31" s="19"/>
      <c r="AK31" s="2"/>
      <c r="AL31" s="2"/>
      <c r="AM31" s="12" t="s">
        <v>83</v>
      </c>
      <c r="AN31" s="21">
        <f t="shared" si="12"/>
        <v>0</v>
      </c>
    </row>
    <row r="32" spans="2:43" ht="13.2" customHeight="1">
      <c r="B32" s="12" t="s">
        <v>82</v>
      </c>
      <c r="C32" s="17"/>
      <c r="D32" s="18"/>
      <c r="E32" s="22" t="str">
        <f t="shared" si="8"/>
        <v/>
      </c>
      <c r="F32" s="16"/>
      <c r="G32" s="17"/>
      <c r="H32" s="18"/>
      <c r="I32" s="19"/>
      <c r="J32" s="2"/>
      <c r="K32" s="12" t="s">
        <v>82</v>
      </c>
      <c r="L32" s="17"/>
      <c r="M32" s="18"/>
      <c r="N32" s="22" t="str">
        <f t="shared" si="9"/>
        <v/>
      </c>
      <c r="O32" s="16"/>
      <c r="P32" s="17"/>
      <c r="Q32" s="18"/>
      <c r="R32" s="19"/>
      <c r="S32" s="2"/>
      <c r="T32" s="12" t="s">
        <v>82</v>
      </c>
      <c r="U32" s="17"/>
      <c r="V32" s="18"/>
      <c r="W32" s="22" t="str">
        <f t="shared" si="10"/>
        <v/>
      </c>
      <c r="X32" s="16"/>
      <c r="Y32" s="17"/>
      <c r="Z32" s="18"/>
      <c r="AA32" s="19"/>
      <c r="AB32" s="2"/>
      <c r="AC32" s="12" t="s">
        <v>82</v>
      </c>
      <c r="AD32" s="17"/>
      <c r="AE32" s="18"/>
      <c r="AF32" s="22" t="str">
        <f t="shared" si="11"/>
        <v/>
      </c>
      <c r="AG32" s="16"/>
      <c r="AH32" s="17"/>
      <c r="AI32" s="18"/>
      <c r="AJ32" s="19"/>
      <c r="AK32" s="2"/>
      <c r="AL32" s="2"/>
      <c r="AM32" s="12" t="s">
        <v>82</v>
      </c>
      <c r="AN32" s="21">
        <f t="shared" si="12"/>
        <v>0</v>
      </c>
    </row>
    <row r="33" spans="2:40" ht="13.2" customHeight="1">
      <c r="B33" s="12" t="s">
        <v>81</v>
      </c>
      <c r="C33" s="17"/>
      <c r="D33" s="18"/>
      <c r="E33" s="22" t="str">
        <f t="shared" si="8"/>
        <v/>
      </c>
      <c r="F33" s="16"/>
      <c r="G33" s="17"/>
      <c r="H33" s="18"/>
      <c r="I33" s="19"/>
      <c r="J33" s="2"/>
      <c r="K33" s="12" t="s">
        <v>81</v>
      </c>
      <c r="L33" s="17"/>
      <c r="M33" s="18"/>
      <c r="N33" s="22" t="str">
        <f t="shared" si="9"/>
        <v/>
      </c>
      <c r="O33" s="16"/>
      <c r="P33" s="17"/>
      <c r="Q33" s="18"/>
      <c r="R33" s="19"/>
      <c r="S33" s="2"/>
      <c r="T33" s="12" t="s">
        <v>81</v>
      </c>
      <c r="U33" s="17"/>
      <c r="V33" s="18"/>
      <c r="W33" s="22" t="str">
        <f t="shared" si="10"/>
        <v/>
      </c>
      <c r="X33" s="16"/>
      <c r="Y33" s="17"/>
      <c r="Z33" s="18"/>
      <c r="AA33" s="19"/>
      <c r="AB33" s="2"/>
      <c r="AC33" s="12" t="s">
        <v>81</v>
      </c>
      <c r="AD33" s="17"/>
      <c r="AE33" s="18"/>
      <c r="AF33" s="22" t="str">
        <f t="shared" si="11"/>
        <v/>
      </c>
      <c r="AG33" s="16"/>
      <c r="AH33" s="17"/>
      <c r="AI33" s="18"/>
      <c r="AJ33" s="19"/>
      <c r="AK33" s="2"/>
      <c r="AL33" s="2"/>
      <c r="AM33" s="12" t="s">
        <v>81</v>
      </c>
      <c r="AN33" s="21">
        <f t="shared" si="12"/>
        <v>15</v>
      </c>
    </row>
    <row r="34" spans="2:40" ht="13.2" customHeight="1">
      <c r="B34" s="12" t="s">
        <v>85</v>
      </c>
      <c r="C34" s="17"/>
      <c r="D34" s="18"/>
      <c r="E34" s="22" t="str">
        <f t="shared" si="8"/>
        <v/>
      </c>
      <c r="F34" s="16"/>
      <c r="G34" s="17"/>
      <c r="H34" s="18"/>
      <c r="I34" s="19"/>
      <c r="J34" s="2"/>
      <c r="K34" s="12" t="s">
        <v>85</v>
      </c>
      <c r="L34" s="17"/>
      <c r="M34" s="18"/>
      <c r="N34" s="22" t="str">
        <f t="shared" si="9"/>
        <v/>
      </c>
      <c r="O34" s="16"/>
      <c r="P34" s="17"/>
      <c r="Q34" s="18"/>
      <c r="R34" s="19"/>
      <c r="S34" s="2"/>
      <c r="T34" s="12" t="s">
        <v>85</v>
      </c>
      <c r="U34" s="17"/>
      <c r="V34" s="18"/>
      <c r="W34" s="22" t="str">
        <f t="shared" si="10"/>
        <v/>
      </c>
      <c r="X34" s="16"/>
      <c r="Y34" s="17"/>
      <c r="Z34" s="18"/>
      <c r="AA34" s="19"/>
      <c r="AB34" s="2"/>
      <c r="AC34" s="12" t="s">
        <v>85</v>
      </c>
      <c r="AD34" s="17"/>
      <c r="AE34" s="18"/>
      <c r="AF34" s="22" t="str">
        <f t="shared" si="11"/>
        <v/>
      </c>
      <c r="AG34" s="16"/>
      <c r="AH34" s="17"/>
      <c r="AI34" s="18"/>
      <c r="AJ34" s="19"/>
      <c r="AK34" s="2"/>
      <c r="AL34" s="2"/>
      <c r="AM34" s="12" t="s">
        <v>85</v>
      </c>
      <c r="AN34" s="21">
        <f t="shared" si="12"/>
        <v>0</v>
      </c>
    </row>
    <row r="35" spans="2:40" ht="13.2" customHeight="1">
      <c r="B35" s="118" t="s">
        <v>88</v>
      </c>
      <c r="C35" s="17"/>
      <c r="D35" s="18"/>
      <c r="E35" s="22" t="str">
        <f t="shared" si="8"/>
        <v/>
      </c>
      <c r="F35" s="16"/>
      <c r="G35" s="17"/>
      <c r="H35" s="18"/>
      <c r="I35" s="19"/>
      <c r="J35" s="2"/>
      <c r="K35" s="118" t="s">
        <v>88</v>
      </c>
      <c r="L35" s="17"/>
      <c r="M35" s="18"/>
      <c r="N35" s="22" t="str">
        <f t="shared" si="9"/>
        <v/>
      </c>
      <c r="O35" s="16"/>
      <c r="P35" s="17"/>
      <c r="Q35" s="18"/>
      <c r="R35" s="19"/>
      <c r="S35" s="2"/>
      <c r="T35" s="118" t="s">
        <v>88</v>
      </c>
      <c r="U35" s="17"/>
      <c r="V35" s="18"/>
      <c r="W35" s="22" t="str">
        <f t="shared" si="10"/>
        <v/>
      </c>
      <c r="X35" s="16"/>
      <c r="Y35" s="17"/>
      <c r="Z35" s="18"/>
      <c r="AA35" s="19"/>
      <c r="AB35" s="2"/>
      <c r="AC35" s="118" t="s">
        <v>88</v>
      </c>
      <c r="AD35" s="17"/>
      <c r="AE35" s="18"/>
      <c r="AF35" s="22" t="str">
        <f t="shared" si="11"/>
        <v/>
      </c>
      <c r="AG35" s="16"/>
      <c r="AH35" s="17"/>
      <c r="AI35" s="18"/>
      <c r="AJ35" s="19"/>
      <c r="AK35" s="2"/>
      <c r="AL35" s="2"/>
      <c r="AM35" s="118" t="s">
        <v>88</v>
      </c>
      <c r="AN35" s="21">
        <f t="shared" si="12"/>
        <v>0</v>
      </c>
    </row>
    <row r="36" spans="2:40" ht="13.2" customHeight="1">
      <c r="B36" s="16" t="s">
        <v>87</v>
      </c>
      <c r="C36" s="17"/>
      <c r="D36" s="18"/>
      <c r="E36" s="22" t="str">
        <f t="shared" si="8"/>
        <v/>
      </c>
      <c r="F36" s="16"/>
      <c r="G36" s="17"/>
      <c r="H36" s="18"/>
      <c r="I36" s="19"/>
      <c r="J36" s="2"/>
      <c r="K36" s="16" t="s">
        <v>87</v>
      </c>
      <c r="L36" s="17"/>
      <c r="M36" s="18"/>
      <c r="N36" s="22" t="str">
        <f t="shared" si="9"/>
        <v/>
      </c>
      <c r="O36" s="16"/>
      <c r="P36" s="17"/>
      <c r="Q36" s="18"/>
      <c r="R36" s="19"/>
      <c r="S36" s="2"/>
      <c r="T36" s="16" t="s">
        <v>87</v>
      </c>
      <c r="U36" s="17"/>
      <c r="V36" s="18"/>
      <c r="W36" s="22" t="str">
        <f t="shared" si="10"/>
        <v/>
      </c>
      <c r="X36" s="16"/>
      <c r="Y36" s="17"/>
      <c r="Z36" s="18"/>
      <c r="AA36" s="19"/>
      <c r="AB36" s="2"/>
      <c r="AC36" s="16" t="s">
        <v>87</v>
      </c>
      <c r="AD36" s="17"/>
      <c r="AE36" s="18"/>
      <c r="AF36" s="22" t="str">
        <f t="shared" si="11"/>
        <v/>
      </c>
      <c r="AG36" s="16"/>
      <c r="AH36" s="17"/>
      <c r="AI36" s="18"/>
      <c r="AJ36" s="19"/>
      <c r="AK36" s="2"/>
      <c r="AL36" s="2"/>
      <c r="AM36" s="16" t="s">
        <v>87</v>
      </c>
      <c r="AN36" s="21">
        <f t="shared" si="12"/>
        <v>42</v>
      </c>
    </row>
    <row r="37" spans="2:40" ht="13.2" customHeight="1">
      <c r="B37" s="12" t="s">
        <v>84</v>
      </c>
      <c r="C37" s="17"/>
      <c r="D37" s="18"/>
      <c r="E37" s="22" t="str">
        <f t="shared" si="8"/>
        <v/>
      </c>
      <c r="F37" s="16"/>
      <c r="G37" s="17"/>
      <c r="H37" s="18"/>
      <c r="I37" s="19"/>
      <c r="J37" s="2"/>
      <c r="K37" s="12" t="s">
        <v>84</v>
      </c>
      <c r="L37" s="17"/>
      <c r="M37" s="18"/>
      <c r="N37" s="22" t="str">
        <f t="shared" si="9"/>
        <v/>
      </c>
      <c r="O37" s="16"/>
      <c r="P37" s="17"/>
      <c r="Q37" s="18"/>
      <c r="R37" s="19"/>
      <c r="S37" s="2"/>
      <c r="T37" s="12" t="s">
        <v>84</v>
      </c>
      <c r="U37" s="17"/>
      <c r="V37" s="18"/>
      <c r="W37" s="22" t="str">
        <f t="shared" si="10"/>
        <v/>
      </c>
      <c r="X37" s="16"/>
      <c r="Y37" s="17"/>
      <c r="Z37" s="18"/>
      <c r="AA37" s="19"/>
      <c r="AB37" s="2"/>
      <c r="AC37" s="12" t="s">
        <v>84</v>
      </c>
      <c r="AD37" s="17"/>
      <c r="AE37" s="18"/>
      <c r="AF37" s="22" t="str">
        <f t="shared" si="11"/>
        <v/>
      </c>
      <c r="AG37" s="16"/>
      <c r="AH37" s="17"/>
      <c r="AI37" s="18"/>
      <c r="AJ37" s="19"/>
      <c r="AK37" s="2"/>
      <c r="AL37" s="2"/>
      <c r="AM37" s="12" t="s">
        <v>84</v>
      </c>
      <c r="AN37" s="21">
        <f t="shared" si="12"/>
        <v>44</v>
      </c>
    </row>
    <row r="38" spans="2:40" ht="13.2" customHeight="1" thickBot="1">
      <c r="B38" s="62"/>
      <c r="C38" s="77"/>
      <c r="D38" s="78"/>
      <c r="E38" s="97" t="str">
        <f t="shared" si="8"/>
        <v/>
      </c>
      <c r="F38" s="62"/>
      <c r="G38" s="77"/>
      <c r="H38" s="78"/>
      <c r="I38" s="79"/>
      <c r="J38" s="2"/>
      <c r="K38" s="62"/>
      <c r="L38" s="77"/>
      <c r="M38" s="78"/>
      <c r="N38" s="97" t="str">
        <f t="shared" si="9"/>
        <v/>
      </c>
      <c r="O38" s="62"/>
      <c r="P38" s="77"/>
      <c r="Q38" s="78"/>
      <c r="R38" s="79"/>
      <c r="S38" s="2"/>
      <c r="T38" s="62"/>
      <c r="U38" s="77"/>
      <c r="V38" s="78"/>
      <c r="W38" s="97" t="str">
        <f t="shared" si="10"/>
        <v/>
      </c>
      <c r="X38" s="62"/>
      <c r="Y38" s="77"/>
      <c r="Z38" s="78"/>
      <c r="AA38" s="79"/>
      <c r="AB38" s="2"/>
      <c r="AC38" s="62"/>
      <c r="AD38" s="77"/>
      <c r="AE38" s="78"/>
      <c r="AF38" s="97" t="str">
        <f t="shared" si="11"/>
        <v/>
      </c>
      <c r="AG38" s="62"/>
      <c r="AH38" s="77"/>
      <c r="AI38" s="78"/>
      <c r="AJ38" s="79"/>
      <c r="AK38" s="2"/>
      <c r="AL38" s="2"/>
      <c r="AM38" s="62"/>
      <c r="AN38" s="20">
        <f t="shared" si="12"/>
        <v>0</v>
      </c>
    </row>
  </sheetData>
  <mergeCells count="28">
    <mergeCell ref="AD2:AF2"/>
    <mergeCell ref="AI2:AJ2"/>
    <mergeCell ref="AD21:AF21"/>
    <mergeCell ref="AI21:AJ21"/>
    <mergeCell ref="AN21:AN22"/>
    <mergeCell ref="AN2:AQ2"/>
    <mergeCell ref="AM2:AM3"/>
    <mergeCell ref="AM21:AM22"/>
    <mergeCell ref="B2:B3"/>
    <mergeCell ref="B21:B22"/>
    <mergeCell ref="H2:I2"/>
    <mergeCell ref="C2:E2"/>
    <mergeCell ref="C21:E21"/>
    <mergeCell ref="H21:I21"/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="120" zoomScaleNormal="120" workbookViewId="0">
      <selection activeCell="F12" sqref="F12"/>
    </sheetView>
  </sheetViews>
  <sheetFormatPr defaultColWidth="8.88671875" defaultRowHeight="13.2"/>
  <cols>
    <col min="1" max="1" width="1.77734375" style="28" customWidth="1"/>
    <col min="2" max="2" width="10.77734375" style="108" customWidth="1"/>
    <col min="3" max="3" width="9.109375" style="28" bestFit="1" customWidth="1"/>
    <col min="4" max="4" width="8.6640625" style="28" bestFit="1" customWidth="1"/>
    <col min="5" max="5" width="9.109375" style="28" bestFit="1" customWidth="1"/>
    <col min="6" max="6" width="8" style="28" bestFit="1" customWidth="1"/>
    <col min="7" max="7" width="8.88671875" style="28" bestFit="1" customWidth="1"/>
    <col min="8" max="8" width="8" style="28" bestFit="1" customWidth="1"/>
    <col min="9" max="9" width="8.6640625" style="28" bestFit="1" customWidth="1"/>
    <col min="10" max="10" width="5.44140625" style="28" bestFit="1" customWidth="1"/>
    <col min="11" max="11" width="9.44140625" style="28" bestFit="1" customWidth="1"/>
    <col min="12" max="12" width="8.77734375" style="28" bestFit="1" customWidth="1"/>
    <col min="13" max="13" width="7.21875" style="28" bestFit="1" customWidth="1"/>
    <col min="14" max="14" width="4.6640625" style="28" bestFit="1" customWidth="1"/>
    <col min="15" max="15" width="7.21875" style="28" bestFit="1" customWidth="1"/>
    <col min="16" max="16" width="8.88671875" style="28" customWidth="1"/>
    <col min="17" max="17" width="8.88671875" style="28" bestFit="1" customWidth="1"/>
    <col min="18" max="18" width="8" style="28" bestFit="1" customWidth="1"/>
    <col min="19" max="19" width="7.77734375" style="28" customWidth="1"/>
    <col min="20" max="20" width="8.88671875" style="28" customWidth="1"/>
    <col min="21" max="16384" width="8.88671875" style="28"/>
  </cols>
  <sheetData>
    <row r="1" spans="2:20" ht="18" customHeight="1" thickBot="1">
      <c r="B1" s="207" t="s">
        <v>22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2:20" ht="24" customHeight="1" thickBot="1">
      <c r="B2" s="106"/>
      <c r="C2" s="94" t="s">
        <v>67</v>
      </c>
      <c r="D2" s="92" t="s">
        <v>14</v>
      </c>
      <c r="E2" s="92" t="s">
        <v>16</v>
      </c>
      <c r="F2" s="92" t="s">
        <v>15</v>
      </c>
      <c r="G2" s="92" t="s">
        <v>29</v>
      </c>
      <c r="H2" s="92" t="s">
        <v>17</v>
      </c>
      <c r="I2" s="92" t="s">
        <v>18</v>
      </c>
      <c r="J2" s="92" t="s">
        <v>30</v>
      </c>
      <c r="K2" s="92" t="s">
        <v>38</v>
      </c>
      <c r="L2" s="92" t="s">
        <v>39</v>
      </c>
      <c r="M2" s="92" t="s">
        <v>19</v>
      </c>
      <c r="N2" s="92" t="s">
        <v>20</v>
      </c>
      <c r="O2" s="92" t="s">
        <v>21</v>
      </c>
      <c r="P2" s="92" t="s">
        <v>94</v>
      </c>
      <c r="Q2" s="92" t="s">
        <v>95</v>
      </c>
      <c r="R2" s="92" t="s">
        <v>89</v>
      </c>
      <c r="S2" s="93"/>
    </row>
    <row r="3" spans="2:20">
      <c r="B3" s="51" t="s">
        <v>74</v>
      </c>
      <c r="C3" s="30"/>
      <c r="D3" s="31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3"/>
    </row>
    <row r="4" spans="2:20">
      <c r="B4" s="56" t="s">
        <v>76</v>
      </c>
      <c r="C4" s="34"/>
      <c r="D4" s="35"/>
      <c r="E4" s="35"/>
      <c r="F4" s="35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1"/>
      <c r="S4" s="33"/>
    </row>
    <row r="5" spans="2:20">
      <c r="B5" s="56" t="s">
        <v>75</v>
      </c>
      <c r="C5" s="34">
        <v>15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1"/>
      <c r="S5" s="33"/>
    </row>
    <row r="6" spans="2:20">
      <c r="B6" s="56" t="s">
        <v>77</v>
      </c>
      <c r="C6" s="34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1"/>
      <c r="S6" s="33"/>
    </row>
    <row r="7" spans="2:20">
      <c r="B7" s="56" t="s">
        <v>79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1"/>
      <c r="S7" s="33"/>
    </row>
    <row r="8" spans="2:20">
      <c r="B8" s="56" t="s">
        <v>80</v>
      </c>
      <c r="C8" s="34">
        <v>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3"/>
    </row>
    <row r="9" spans="2:20">
      <c r="B9" s="56" t="s">
        <v>78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3"/>
    </row>
    <row r="10" spans="2:20">
      <c r="B10" s="56" t="s">
        <v>86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1"/>
      <c r="S10" s="33"/>
    </row>
    <row r="11" spans="2:20">
      <c r="B11" s="56" t="s">
        <v>83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  <c r="S11" s="33"/>
    </row>
    <row r="12" spans="2:20">
      <c r="B12" s="56" t="s">
        <v>82</v>
      </c>
      <c r="C12" s="34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1"/>
      <c r="S12" s="33"/>
    </row>
    <row r="13" spans="2:20">
      <c r="B13" s="56" t="s">
        <v>81</v>
      </c>
      <c r="C13" s="34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3"/>
    </row>
    <row r="14" spans="2:20">
      <c r="B14" s="56" t="s">
        <v>85</v>
      </c>
      <c r="C14" s="34">
        <v>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1"/>
      <c r="S14" s="33"/>
    </row>
    <row r="15" spans="2:20">
      <c r="B15" s="119" t="s">
        <v>88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3"/>
    </row>
    <row r="16" spans="2:20">
      <c r="B16" s="58" t="s">
        <v>87</v>
      </c>
      <c r="C16" s="34">
        <v>15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3"/>
    </row>
    <row r="17" spans="2:20">
      <c r="B17" s="56" t="s">
        <v>84</v>
      </c>
      <c r="C17" s="34">
        <v>15</v>
      </c>
      <c r="D17" s="35">
        <v>5</v>
      </c>
      <c r="E17" s="35"/>
      <c r="F17" s="35">
        <v>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84"/>
    </row>
    <row r="18" spans="2:20" s="71" customFormat="1" ht="13.8" thickBot="1">
      <c r="B18" s="107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7"/>
    </row>
    <row r="19" spans="2:20" ht="18" customHeight="1" thickBot="1">
      <c r="B19" s="208" t="s">
        <v>23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</row>
    <row r="20" spans="2:20" ht="24" customHeight="1" thickBot="1">
      <c r="B20" s="106"/>
      <c r="C20" s="94" t="s">
        <v>68</v>
      </c>
      <c r="D20" s="92" t="s">
        <v>24</v>
      </c>
      <c r="E20" s="92" t="s">
        <v>69</v>
      </c>
      <c r="F20" s="92" t="s">
        <v>25</v>
      </c>
      <c r="G20" s="92" t="s">
        <v>70</v>
      </c>
      <c r="H20" s="92" t="s">
        <v>90</v>
      </c>
      <c r="I20" s="92" t="s">
        <v>91</v>
      </c>
      <c r="J20" s="109" t="s">
        <v>93</v>
      </c>
      <c r="K20" s="92"/>
      <c r="L20" s="92"/>
      <c r="M20" s="92"/>
      <c r="N20" s="92"/>
      <c r="O20" s="92"/>
      <c r="P20" s="92"/>
      <c r="Q20" s="92"/>
      <c r="R20" s="92"/>
      <c r="S20" s="95"/>
      <c r="T20" s="38" t="s">
        <v>4</v>
      </c>
    </row>
    <row r="21" spans="2:20">
      <c r="B21" s="51" t="s">
        <v>74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9">
        <f t="shared" ref="T21:T36" si="0">SUM(C3:S3,C21:S21)</f>
        <v>5</v>
      </c>
    </row>
    <row r="22" spans="2:20">
      <c r="B22" s="56" t="s">
        <v>76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1"/>
      <c r="S22" s="32"/>
      <c r="T22" s="29">
        <f t="shared" si="0"/>
        <v>5</v>
      </c>
    </row>
    <row r="23" spans="2:20">
      <c r="B23" s="56" t="s">
        <v>75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2"/>
      <c r="T23" s="29">
        <f t="shared" si="0"/>
        <v>15</v>
      </c>
    </row>
    <row r="24" spans="2:20">
      <c r="B24" s="56" t="s">
        <v>77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1"/>
      <c r="S24" s="32"/>
      <c r="T24" s="29">
        <f t="shared" si="0"/>
        <v>15</v>
      </c>
    </row>
    <row r="25" spans="2:20">
      <c r="B25" s="56" t="s">
        <v>79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2"/>
      <c r="T25" s="29">
        <f t="shared" si="0"/>
        <v>0</v>
      </c>
    </row>
    <row r="26" spans="2:20">
      <c r="B26" s="56" t="s">
        <v>80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2"/>
      <c r="T26" s="29">
        <f t="shared" si="0"/>
        <v>5</v>
      </c>
    </row>
    <row r="27" spans="2:20">
      <c r="B27" s="56" t="s">
        <v>78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2"/>
      <c r="T27" s="29">
        <f t="shared" si="0"/>
        <v>0</v>
      </c>
    </row>
    <row r="28" spans="2:20">
      <c r="B28" s="56" t="s">
        <v>86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2"/>
      <c r="T28" s="29">
        <f t="shared" si="0"/>
        <v>0</v>
      </c>
    </row>
    <row r="29" spans="2:20">
      <c r="B29" s="56" t="s">
        <v>83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2"/>
      <c r="T29" s="29">
        <f t="shared" si="0"/>
        <v>0</v>
      </c>
    </row>
    <row r="30" spans="2:20">
      <c r="B30" s="56" t="s">
        <v>82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32"/>
      <c r="T30" s="29">
        <f t="shared" si="0"/>
        <v>15</v>
      </c>
    </row>
    <row r="31" spans="2:20">
      <c r="B31" s="56" t="s">
        <v>81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1"/>
      <c r="S31" s="32"/>
      <c r="T31" s="29">
        <f t="shared" si="0"/>
        <v>5</v>
      </c>
    </row>
    <row r="32" spans="2:20">
      <c r="B32" s="56" t="s">
        <v>85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1"/>
      <c r="S32" s="32"/>
      <c r="T32" s="29">
        <f t="shared" si="0"/>
        <v>5</v>
      </c>
    </row>
    <row r="33" spans="2:20">
      <c r="B33" s="119" t="s">
        <v>88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2"/>
      <c r="T33" s="29">
        <f t="shared" si="0"/>
        <v>0</v>
      </c>
    </row>
    <row r="34" spans="2:20">
      <c r="B34" s="58" t="s">
        <v>87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83"/>
      <c r="T34" s="82">
        <f t="shared" si="0"/>
        <v>15</v>
      </c>
    </row>
    <row r="35" spans="2:20">
      <c r="B35" s="56" t="s">
        <v>84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1"/>
      <c r="S35" s="32"/>
      <c r="T35" s="29">
        <f t="shared" si="0"/>
        <v>25</v>
      </c>
    </row>
    <row r="36" spans="2:20" ht="13.8" thickBot="1">
      <c r="B36" s="107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6"/>
      <c r="T36" s="6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="75" zoomScaleNormal="75" workbookViewId="0">
      <selection activeCell="F5" sqref="F5"/>
    </sheetView>
  </sheetViews>
  <sheetFormatPr defaultColWidth="16.44140625" defaultRowHeight="27" customHeight="1"/>
  <cols>
    <col min="1" max="1" width="2.21875" style="24" customWidth="1"/>
    <col min="2" max="2" width="8.21875" style="24" customWidth="1"/>
    <col min="3" max="3" width="8.33203125" style="24" customWidth="1"/>
    <col min="4" max="4" width="22.21875" style="24" customWidth="1"/>
    <col min="5" max="5" width="8.88671875" style="24" customWidth="1"/>
    <col min="6" max="6" width="11.109375" style="24" customWidth="1"/>
    <col min="7" max="7" width="6" style="24" customWidth="1"/>
    <col min="8" max="8" width="6.109375" style="24" customWidth="1"/>
    <col min="9" max="10" width="11.109375" style="24" customWidth="1"/>
    <col min="11" max="12" width="6.21875" style="24" bestFit="1" customWidth="1"/>
    <col min="13" max="13" width="11.109375" style="24" customWidth="1"/>
    <col min="14" max="14" width="13.33203125" style="24" customWidth="1"/>
    <col min="15" max="15" width="13.77734375" style="24" bestFit="1" customWidth="1"/>
    <col min="16" max="16" width="10.44140625" style="24" customWidth="1"/>
    <col min="17" max="20" width="16.44140625" style="24"/>
    <col min="21" max="21" width="20.6640625" style="24" bestFit="1" customWidth="1"/>
    <col min="22" max="16384" width="16.44140625" style="24"/>
  </cols>
  <sheetData>
    <row r="1" spans="2:20" ht="44.4" customHeight="1" thickBot="1">
      <c r="B1" s="215" t="s">
        <v>71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20" ht="27" customHeight="1">
      <c r="B2" s="222" t="s">
        <v>105</v>
      </c>
      <c r="C2" s="209" t="s">
        <v>106</v>
      </c>
      <c r="D2" s="210"/>
      <c r="E2" s="237" t="s">
        <v>35</v>
      </c>
      <c r="F2" s="227" t="s">
        <v>0</v>
      </c>
      <c r="G2" s="228"/>
      <c r="H2" s="228"/>
      <c r="I2" s="229"/>
      <c r="J2" s="217" t="s">
        <v>1</v>
      </c>
      <c r="K2" s="218"/>
      <c r="L2" s="218"/>
      <c r="M2" s="218"/>
      <c r="N2" s="219"/>
      <c r="O2" s="231" t="s">
        <v>2</v>
      </c>
      <c r="P2" s="234" t="s">
        <v>3</v>
      </c>
    </row>
    <row r="3" spans="2:20" ht="27" customHeight="1">
      <c r="B3" s="223"/>
      <c r="C3" s="211"/>
      <c r="D3" s="212"/>
      <c r="E3" s="238"/>
      <c r="F3" s="240" t="s">
        <v>66</v>
      </c>
      <c r="G3" s="230" t="s">
        <v>34</v>
      </c>
      <c r="H3" s="230"/>
      <c r="I3" s="242" t="s">
        <v>33</v>
      </c>
      <c r="J3" s="225" t="s">
        <v>66</v>
      </c>
      <c r="K3" s="230" t="s">
        <v>34</v>
      </c>
      <c r="L3" s="230"/>
      <c r="M3" s="244" t="s">
        <v>33</v>
      </c>
      <c r="N3" s="220" t="s">
        <v>73</v>
      </c>
      <c r="O3" s="232"/>
      <c r="P3" s="235"/>
    </row>
    <row r="4" spans="2:20" ht="27" customHeight="1" thickBot="1">
      <c r="B4" s="224"/>
      <c r="C4" s="213"/>
      <c r="D4" s="214"/>
      <c r="E4" s="239"/>
      <c r="F4" s="241"/>
      <c r="G4" s="69" t="s">
        <v>36</v>
      </c>
      <c r="H4" s="69" t="s">
        <v>37</v>
      </c>
      <c r="I4" s="243"/>
      <c r="J4" s="226"/>
      <c r="K4" s="127" t="s">
        <v>36</v>
      </c>
      <c r="L4" s="127" t="s">
        <v>37</v>
      </c>
      <c r="M4" s="245"/>
      <c r="N4" s="221"/>
      <c r="O4" s="233"/>
      <c r="P4" s="236"/>
    </row>
    <row r="5" spans="2:20" ht="27" customHeight="1">
      <c r="B5" s="134">
        <v>1</v>
      </c>
      <c r="C5" s="136">
        <v>1</v>
      </c>
      <c r="D5" s="137" t="s">
        <v>43</v>
      </c>
      <c r="E5" s="133">
        <f>SUM(F5,J5,O5:P5)</f>
        <v>267</v>
      </c>
      <c r="F5" s="86">
        <f>月例会!BB23</f>
        <v>203</v>
      </c>
      <c r="G5" s="68">
        <f>月例会!AY4</f>
        <v>13</v>
      </c>
      <c r="H5" s="68">
        <f>月例会!AZ4</f>
        <v>1</v>
      </c>
      <c r="I5" s="103">
        <f>月例会!BA4</f>
        <v>0.9285714285714286</v>
      </c>
      <c r="J5" s="91">
        <f>対抗戦!AN23</f>
        <v>59</v>
      </c>
      <c r="K5" s="98">
        <f>対抗戦!AN4</f>
        <v>7</v>
      </c>
      <c r="L5" s="98">
        <f>対抗戦!AO4</f>
        <v>3</v>
      </c>
      <c r="M5" s="129">
        <f>対抗戦!AP4</f>
        <v>0.7</v>
      </c>
      <c r="N5" s="99">
        <f>対抗戦!AQ4</f>
        <v>1</v>
      </c>
      <c r="O5" s="23">
        <f>公式戦!T21</f>
        <v>5</v>
      </c>
      <c r="P5" s="25"/>
      <c r="R5" s="90"/>
      <c r="S5" s="90"/>
      <c r="T5" s="90"/>
    </row>
    <row r="6" spans="2:20" ht="27" customHeight="1">
      <c r="B6" s="135">
        <v>3</v>
      </c>
      <c r="C6" s="138">
        <v>2</v>
      </c>
      <c r="D6" s="139" t="s">
        <v>44</v>
      </c>
      <c r="E6" s="131">
        <f>SUM(F6,J6,O6:P6)</f>
        <v>221</v>
      </c>
      <c r="F6" s="87">
        <f>月例会!BB25</f>
        <v>159</v>
      </c>
      <c r="G6" s="68">
        <f>月例会!AY6</f>
        <v>11</v>
      </c>
      <c r="H6" s="68">
        <f>月例会!AZ6</f>
        <v>3</v>
      </c>
      <c r="I6" s="103">
        <f>月例会!BA6</f>
        <v>0.7857142857142857</v>
      </c>
      <c r="J6" s="85">
        <f>対抗戦!AN25</f>
        <v>47</v>
      </c>
      <c r="K6" s="27">
        <f>対抗戦!AN6</f>
        <v>7</v>
      </c>
      <c r="L6" s="27">
        <f>対抗戦!AO6</f>
        <v>3</v>
      </c>
      <c r="M6" s="128">
        <f>対抗戦!AP6</f>
        <v>0.7</v>
      </c>
      <c r="N6" s="110">
        <f>対抗戦!AQ6</f>
        <v>1</v>
      </c>
      <c r="O6" s="23">
        <f>公式戦!T23</f>
        <v>15</v>
      </c>
      <c r="P6" s="26"/>
    </row>
    <row r="7" spans="2:20" ht="27" customHeight="1">
      <c r="B7" s="134">
        <v>15</v>
      </c>
      <c r="C7" s="138">
        <v>5</v>
      </c>
      <c r="D7" s="139" t="s">
        <v>65</v>
      </c>
      <c r="E7" s="131">
        <f>SUM(F7,J7,O7:P7)</f>
        <v>177</v>
      </c>
      <c r="F7" s="86">
        <f>月例会!BB36</f>
        <v>120</v>
      </c>
      <c r="G7" s="68">
        <f>月例会!AY17</f>
        <v>9</v>
      </c>
      <c r="H7" s="68">
        <f>月例会!AZ17</f>
        <v>5</v>
      </c>
      <c r="I7" s="103">
        <f>月例会!BA17</f>
        <v>0.6428571428571429</v>
      </c>
      <c r="J7" s="85">
        <f>対抗戦!AN36</f>
        <v>42</v>
      </c>
      <c r="K7" s="27">
        <f>対抗戦!AN17</f>
        <v>6</v>
      </c>
      <c r="L7" s="27">
        <f>対抗戦!AO17</f>
        <v>4</v>
      </c>
      <c r="M7" s="128">
        <f>対抗戦!AP17</f>
        <v>0.6</v>
      </c>
      <c r="N7" s="110">
        <f>対抗戦!AQ17</f>
        <v>1</v>
      </c>
      <c r="O7" s="23">
        <f>公式戦!T34</f>
        <v>15</v>
      </c>
      <c r="P7" s="25"/>
    </row>
    <row r="8" spans="2:20" ht="27" customHeight="1">
      <c r="B8" s="135">
        <v>2</v>
      </c>
      <c r="C8" s="138">
        <v>3</v>
      </c>
      <c r="D8" s="139" t="s">
        <v>45</v>
      </c>
      <c r="E8" s="131">
        <f>SUM(F8,J8,O8:P8)</f>
        <v>159</v>
      </c>
      <c r="F8" s="87">
        <f>月例会!BB24</f>
        <v>144</v>
      </c>
      <c r="G8" s="68">
        <f>月例会!AY5</f>
        <v>12</v>
      </c>
      <c r="H8" s="68">
        <f>月例会!AZ5</f>
        <v>2</v>
      </c>
      <c r="I8" s="103">
        <f>月例会!BA5</f>
        <v>0.8571428571428571</v>
      </c>
      <c r="J8" s="85">
        <f>対抗戦!AN24</f>
        <v>10</v>
      </c>
      <c r="K8" s="27">
        <f>対抗戦!AN5</f>
        <v>0</v>
      </c>
      <c r="L8" s="27">
        <f>対抗戦!AO5</f>
        <v>10</v>
      </c>
      <c r="M8" s="128" t="str">
        <f>対抗戦!AP5</f>
        <v>0.00%</v>
      </c>
      <c r="N8" s="110">
        <f>対抗戦!AQ5</f>
        <v>0</v>
      </c>
      <c r="O8" s="23">
        <f>公式戦!T22</f>
        <v>5</v>
      </c>
      <c r="P8" s="26"/>
      <c r="S8" s="88"/>
      <c r="T8" s="88"/>
    </row>
    <row r="9" spans="2:20" ht="27" customHeight="1">
      <c r="B9" s="135">
        <v>16</v>
      </c>
      <c r="C9" s="138">
        <v>4</v>
      </c>
      <c r="D9" s="139" t="s">
        <v>57</v>
      </c>
      <c r="E9" s="132">
        <f t="shared" ref="E9:E15" si="0">SUM(F9,J9,O9:P9)</f>
        <v>141</v>
      </c>
      <c r="F9" s="87">
        <f>月例会!BB37</f>
        <v>72</v>
      </c>
      <c r="G9" s="68">
        <f>月例会!AY18</f>
        <v>6</v>
      </c>
      <c r="H9" s="68">
        <f>月例会!AZ18</f>
        <v>8</v>
      </c>
      <c r="I9" s="103">
        <f>月例会!BA18</f>
        <v>0.42857142857142855</v>
      </c>
      <c r="J9" s="85">
        <f>対抗戦!AN37</f>
        <v>44</v>
      </c>
      <c r="K9" s="27">
        <f>対抗戦!AN18</f>
        <v>6</v>
      </c>
      <c r="L9" s="27">
        <f>対抗戦!AO18</f>
        <v>4</v>
      </c>
      <c r="M9" s="128">
        <f>対抗戦!AP18</f>
        <v>0.6</v>
      </c>
      <c r="N9" s="110">
        <f>対抗戦!AQ18</f>
        <v>1</v>
      </c>
      <c r="O9" s="23">
        <f>公式戦!T35</f>
        <v>25</v>
      </c>
      <c r="P9" s="115"/>
    </row>
    <row r="10" spans="2:20" ht="27" customHeight="1">
      <c r="B10" s="134">
        <v>4</v>
      </c>
      <c r="C10" s="138">
        <v>8</v>
      </c>
      <c r="D10" s="139" t="s">
        <v>48</v>
      </c>
      <c r="E10" s="131">
        <f>SUM(F10,J10,O10:P10)</f>
        <v>82</v>
      </c>
      <c r="F10" s="86">
        <f>月例会!BB26</f>
        <v>67</v>
      </c>
      <c r="G10" s="68">
        <f>月例会!AY7</f>
        <v>5</v>
      </c>
      <c r="H10" s="68">
        <f>月例会!AZ7</f>
        <v>9</v>
      </c>
      <c r="I10" s="103">
        <f>月例会!BA7</f>
        <v>0.35714285714285715</v>
      </c>
      <c r="J10" s="85">
        <f>対抗戦!AN26</f>
        <v>0</v>
      </c>
      <c r="K10" s="27">
        <f>対抗戦!AN7</f>
        <v>0</v>
      </c>
      <c r="L10" s="27">
        <f>対抗戦!AO7</f>
        <v>0</v>
      </c>
      <c r="M10" s="128" t="str">
        <f>対抗戦!AP7</f>
        <v>0.00%</v>
      </c>
      <c r="N10" s="110">
        <f>対抗戦!AQ7</f>
        <v>0</v>
      </c>
      <c r="O10" s="23">
        <f>公式戦!T24</f>
        <v>15</v>
      </c>
      <c r="P10" s="25"/>
    </row>
    <row r="11" spans="2:20" ht="27" customHeight="1">
      <c r="B11" s="135">
        <v>7</v>
      </c>
      <c r="C11" s="138">
        <v>6</v>
      </c>
      <c r="D11" s="139" t="s">
        <v>51</v>
      </c>
      <c r="E11" s="131">
        <f>SUM(F11,J11,O11:P11)</f>
        <v>80</v>
      </c>
      <c r="F11" s="87">
        <f>月例会!BB28</f>
        <v>50</v>
      </c>
      <c r="G11" s="68">
        <f>月例会!AY9</f>
        <v>4</v>
      </c>
      <c r="H11" s="68">
        <f>月例会!AZ9</f>
        <v>10</v>
      </c>
      <c r="I11" s="103">
        <f>月例会!BA9</f>
        <v>0.2857142857142857</v>
      </c>
      <c r="J11" s="85">
        <f>対抗戦!AN28</f>
        <v>25</v>
      </c>
      <c r="K11" s="27">
        <f>対抗戦!AN9</f>
        <v>3</v>
      </c>
      <c r="L11" s="27">
        <f>対抗戦!AO9</f>
        <v>7</v>
      </c>
      <c r="M11" s="128">
        <f>対抗戦!AP9</f>
        <v>0.3</v>
      </c>
      <c r="N11" s="110">
        <f>対抗戦!AQ9</f>
        <v>0</v>
      </c>
      <c r="O11" s="23">
        <f>公式戦!T26</f>
        <v>5</v>
      </c>
      <c r="P11" s="26"/>
    </row>
    <row r="12" spans="2:20" ht="27" customHeight="1">
      <c r="B12" s="135">
        <v>8</v>
      </c>
      <c r="C12" s="138">
        <v>9</v>
      </c>
      <c r="D12" s="139" t="s">
        <v>49</v>
      </c>
      <c r="E12" s="131">
        <f>SUM(F12,J12,O12:P12)</f>
        <v>75</v>
      </c>
      <c r="F12" s="87">
        <f>月例会!BB29</f>
        <v>75</v>
      </c>
      <c r="G12" s="68">
        <f>月例会!AY10</f>
        <v>6</v>
      </c>
      <c r="H12" s="68">
        <f>月例会!AZ10</f>
        <v>8</v>
      </c>
      <c r="I12" s="103">
        <f>月例会!BA10</f>
        <v>0.42857142857142855</v>
      </c>
      <c r="J12" s="85">
        <f>対抗戦!AN29</f>
        <v>0</v>
      </c>
      <c r="K12" s="27">
        <f>対抗戦!AN10</f>
        <v>0</v>
      </c>
      <c r="L12" s="27">
        <f>対抗戦!AO10</f>
        <v>0</v>
      </c>
      <c r="M12" s="128" t="str">
        <f>対抗戦!AP10</f>
        <v>0.00%</v>
      </c>
      <c r="N12" s="110">
        <f>対抗戦!AQ10</f>
        <v>0</v>
      </c>
      <c r="O12" s="23">
        <f>公式戦!T27</f>
        <v>0</v>
      </c>
      <c r="P12" s="26"/>
      <c r="S12" s="89"/>
    </row>
    <row r="13" spans="2:20" ht="27" customHeight="1">
      <c r="B13" s="135">
        <v>5</v>
      </c>
      <c r="C13" s="138">
        <v>12</v>
      </c>
      <c r="D13" s="139" t="s">
        <v>50</v>
      </c>
      <c r="E13" s="131">
        <f>SUM(F13,J13,O13:P13)</f>
        <v>74</v>
      </c>
      <c r="F13" s="87">
        <f>月例会!BB27</f>
        <v>74</v>
      </c>
      <c r="G13" s="68">
        <f>月例会!AY8</f>
        <v>5</v>
      </c>
      <c r="H13" s="68">
        <f>月例会!AZ8</f>
        <v>1</v>
      </c>
      <c r="I13" s="103">
        <f>月例会!BA8</f>
        <v>0.83333333333333337</v>
      </c>
      <c r="J13" s="85">
        <f>対抗戦!AN27</f>
        <v>0</v>
      </c>
      <c r="K13" s="27">
        <f>対抗戦!AN8</f>
        <v>0</v>
      </c>
      <c r="L13" s="27">
        <f>対抗戦!AO8</f>
        <v>0</v>
      </c>
      <c r="M13" s="128" t="str">
        <f>対抗戦!AP8</f>
        <v>0.00%</v>
      </c>
      <c r="N13" s="110">
        <f>対抗戦!AQ8</f>
        <v>0</v>
      </c>
      <c r="O13" s="23">
        <f>公式戦!T25</f>
        <v>0</v>
      </c>
      <c r="P13" s="26"/>
    </row>
    <row r="14" spans="2:20" ht="27" customHeight="1">
      <c r="B14" s="135">
        <v>12</v>
      </c>
      <c r="C14" s="138">
        <v>7</v>
      </c>
      <c r="D14" s="139" t="s">
        <v>52</v>
      </c>
      <c r="E14" s="131">
        <f>SUM(F14,J14,O14:P14)</f>
        <v>65</v>
      </c>
      <c r="F14" s="87">
        <f>月例会!BB33</f>
        <v>45</v>
      </c>
      <c r="G14" s="68">
        <f>月例会!AY14</f>
        <v>3</v>
      </c>
      <c r="H14" s="68">
        <f>月例会!AZ14</f>
        <v>11</v>
      </c>
      <c r="I14" s="103">
        <f>月例会!BA14</f>
        <v>0.21428571428571427</v>
      </c>
      <c r="J14" s="85">
        <f>対抗戦!AN33</f>
        <v>15</v>
      </c>
      <c r="K14" s="27">
        <f>対抗戦!AN14</f>
        <v>1</v>
      </c>
      <c r="L14" s="27">
        <f>対抗戦!AO14</f>
        <v>9</v>
      </c>
      <c r="M14" s="128">
        <f>対抗戦!AP14</f>
        <v>0.1</v>
      </c>
      <c r="N14" s="110">
        <f>対抗戦!AQ14</f>
        <v>0</v>
      </c>
      <c r="O14" s="23">
        <f>公式戦!T31</f>
        <v>5</v>
      </c>
      <c r="P14" s="26"/>
    </row>
    <row r="15" spans="2:20" ht="27" customHeight="1">
      <c r="B15" s="135">
        <v>9</v>
      </c>
      <c r="C15" s="138">
        <v>10</v>
      </c>
      <c r="D15" s="139" t="s">
        <v>55</v>
      </c>
      <c r="E15" s="132">
        <f t="shared" si="0"/>
        <v>60</v>
      </c>
      <c r="F15" s="87">
        <f>月例会!BB30</f>
        <v>60</v>
      </c>
      <c r="G15" s="68">
        <f>月例会!AY11</f>
        <v>4</v>
      </c>
      <c r="H15" s="68">
        <f>月例会!AZ11</f>
        <v>10</v>
      </c>
      <c r="I15" s="103">
        <f>月例会!BA11</f>
        <v>0.2857142857142857</v>
      </c>
      <c r="J15" s="85">
        <f>対抗戦!AN30</f>
        <v>0</v>
      </c>
      <c r="K15" s="27">
        <f>対抗戦!AN11</f>
        <v>0</v>
      </c>
      <c r="L15" s="27">
        <f>対抗戦!AO11</f>
        <v>0</v>
      </c>
      <c r="M15" s="128" t="str">
        <f>対抗戦!AP11</f>
        <v>00.00%</v>
      </c>
      <c r="N15" s="110">
        <f>対抗戦!AQ11</f>
        <v>0</v>
      </c>
      <c r="O15" s="23">
        <f>公式戦!T28</f>
        <v>0</v>
      </c>
      <c r="P15" s="26"/>
    </row>
    <row r="16" spans="2:20" ht="27" customHeight="1">
      <c r="B16" s="135">
        <v>13</v>
      </c>
      <c r="C16" s="138">
        <v>11</v>
      </c>
      <c r="D16" s="139" t="s">
        <v>58</v>
      </c>
      <c r="E16" s="131">
        <f t="shared" ref="E16" si="1">SUM(F16,J16,O16:P16)</f>
        <v>45</v>
      </c>
      <c r="F16" s="87">
        <f>月例会!BB34</f>
        <v>40</v>
      </c>
      <c r="G16" s="68">
        <f>月例会!AY15</f>
        <v>2</v>
      </c>
      <c r="H16" s="68">
        <f>月例会!AZ15</f>
        <v>12</v>
      </c>
      <c r="I16" s="103">
        <f>月例会!BA15</f>
        <v>0.14285714285714285</v>
      </c>
      <c r="J16" s="85">
        <f>対抗戦!AN34</f>
        <v>0</v>
      </c>
      <c r="K16" s="27">
        <f>対抗戦!AN15</f>
        <v>0</v>
      </c>
      <c r="L16" s="27">
        <f>対抗戦!AO15</f>
        <v>0</v>
      </c>
      <c r="M16" s="128" t="str">
        <f>対抗戦!AP15</f>
        <v>00.00%</v>
      </c>
      <c r="N16" s="110">
        <f>対抗戦!AQ15</f>
        <v>0</v>
      </c>
      <c r="O16" s="23">
        <f>公式戦!T32</f>
        <v>5</v>
      </c>
      <c r="P16" s="26"/>
    </row>
    <row r="17" spans="2:16" ht="27" customHeight="1">
      <c r="B17" s="135">
        <v>10</v>
      </c>
      <c r="C17" s="138">
        <v>13</v>
      </c>
      <c r="D17" s="139" t="s">
        <v>54</v>
      </c>
      <c r="E17" s="131">
        <f>SUM(F17,J17,O17:P17)</f>
        <v>32</v>
      </c>
      <c r="F17" s="87">
        <f>月例会!BB31</f>
        <v>32</v>
      </c>
      <c r="G17" s="68">
        <f>月例会!AY12</f>
        <v>2</v>
      </c>
      <c r="H17" s="68">
        <f>月例会!AZ12</f>
        <v>4</v>
      </c>
      <c r="I17" s="103">
        <f>月例会!BA12</f>
        <v>0.33333333333333331</v>
      </c>
      <c r="J17" s="85">
        <f>対抗戦!AN31</f>
        <v>0</v>
      </c>
      <c r="K17" s="27">
        <f>対抗戦!AN12</f>
        <v>0</v>
      </c>
      <c r="L17" s="27">
        <f>対抗戦!AO12</f>
        <v>0</v>
      </c>
      <c r="M17" s="128" t="str">
        <f>対抗戦!AP12</f>
        <v>00.00%</v>
      </c>
      <c r="N17" s="110">
        <f>対抗戦!AQ12</f>
        <v>0</v>
      </c>
      <c r="O17" s="23">
        <f>公式戦!T29</f>
        <v>0</v>
      </c>
      <c r="P17" s="26"/>
    </row>
    <row r="18" spans="2:16" ht="27" customHeight="1">
      <c r="B18" s="135">
        <v>11</v>
      </c>
      <c r="C18" s="138">
        <v>14</v>
      </c>
      <c r="D18" s="139" t="s">
        <v>53</v>
      </c>
      <c r="E18" s="131">
        <f>SUM(F18,J18,O18:P18)</f>
        <v>15</v>
      </c>
      <c r="F18" s="87">
        <f>月例会!BB32</f>
        <v>0</v>
      </c>
      <c r="G18" s="68">
        <f>月例会!AY13</f>
        <v>0</v>
      </c>
      <c r="H18" s="68">
        <f>月例会!AZ13</f>
        <v>0</v>
      </c>
      <c r="I18" s="103" t="e">
        <f>月例会!BA13</f>
        <v>#DIV/0!</v>
      </c>
      <c r="J18" s="85">
        <f>対抗戦!AN32</f>
        <v>0</v>
      </c>
      <c r="K18" s="27">
        <f>対抗戦!AN13</f>
        <v>0</v>
      </c>
      <c r="L18" s="27">
        <f>対抗戦!AO13</f>
        <v>0</v>
      </c>
      <c r="M18" s="128" t="str">
        <f>対抗戦!AP13</f>
        <v>00.00%</v>
      </c>
      <c r="N18" s="110">
        <f>対抗戦!AQ13</f>
        <v>0</v>
      </c>
      <c r="O18" s="23">
        <f>公式戦!T30</f>
        <v>15</v>
      </c>
      <c r="P18" s="26"/>
    </row>
    <row r="19" spans="2:16" ht="27" customHeight="1">
      <c r="B19" s="135">
        <v>14</v>
      </c>
      <c r="C19" s="138">
        <v>15</v>
      </c>
      <c r="D19" s="139" t="s">
        <v>64</v>
      </c>
      <c r="E19" s="132">
        <f>SUM(F19,J19,O19:P19)</f>
        <v>0</v>
      </c>
      <c r="F19" s="87">
        <f>月例会!BB35</f>
        <v>0</v>
      </c>
      <c r="G19" s="68">
        <f>月例会!AY16</f>
        <v>0</v>
      </c>
      <c r="H19" s="68">
        <f>月例会!AZ16</f>
        <v>0</v>
      </c>
      <c r="I19" s="103" t="e">
        <f>月例会!BA16</f>
        <v>#DIV/0!</v>
      </c>
      <c r="J19" s="85">
        <f>対抗戦!AN35</f>
        <v>0</v>
      </c>
      <c r="K19" s="27">
        <f>対抗戦!AN16</f>
        <v>0</v>
      </c>
      <c r="L19" s="27">
        <f>対抗戦!AO16</f>
        <v>0</v>
      </c>
      <c r="M19" s="128" t="str">
        <f>対抗戦!AP16</f>
        <v>00.00%</v>
      </c>
      <c r="N19" s="110">
        <f>対抗戦!AQ16</f>
        <v>0</v>
      </c>
      <c r="O19" s="23">
        <f>公式戦!T33</f>
        <v>0</v>
      </c>
      <c r="P19" s="26"/>
    </row>
    <row r="20" spans="2:16" ht="27" customHeight="1">
      <c r="B20" s="130"/>
      <c r="C20" s="138"/>
      <c r="D20" s="139"/>
      <c r="E20" s="131">
        <f>SUM(F20,J20,O20:P20)</f>
        <v>0</v>
      </c>
      <c r="F20" s="87"/>
      <c r="G20" s="27"/>
      <c r="H20" s="27"/>
      <c r="I20" s="104"/>
      <c r="J20" s="85"/>
      <c r="K20" s="27"/>
      <c r="L20" s="27"/>
      <c r="M20" s="128"/>
      <c r="N20" s="110"/>
      <c r="O20" s="23"/>
      <c r="P20" s="105"/>
    </row>
    <row r="21" spans="2:16" ht="27" customHeight="1">
      <c r="B21" s="216" t="s">
        <v>92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</row>
  </sheetData>
  <sortState ref="B1:P21">
    <sortCondition descending="1" ref="E5:E20"/>
  </sortState>
  <mergeCells count="16">
    <mergeCell ref="C2:D4"/>
    <mergeCell ref="B1:P1"/>
    <mergeCell ref="B21:P21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I5:I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M5:M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2016-03-13T13:45:10Z</dcterms:modified>
</cp:coreProperties>
</file>